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GOSTO\"/>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7" i="1"/>
  <c r="K68" i="1"/>
  <c r="K65" i="1"/>
  <c r="K47" i="1"/>
  <c r="K19" i="1"/>
  <c r="K35" i="1"/>
  <c r="K67" i="1"/>
  <c r="K36" i="1"/>
  <c r="K53" i="1"/>
  <c r="K60" i="1"/>
  <c r="K20" i="1"/>
  <c r="K54" i="1"/>
  <c r="K61" i="1"/>
  <c r="K55" i="1"/>
  <c r="K26" i="1"/>
  <c r="K31" i="1"/>
  <c r="K57" i="1"/>
  <c r="K29" i="1"/>
  <c r="K32" i="1"/>
  <c r="K48" i="1"/>
  <c r="K50" i="1"/>
  <c r="K62" i="1"/>
  <c r="K25" i="1"/>
  <c r="K24" i="1"/>
  <c r="K17" i="1"/>
  <c r="K39" i="1"/>
  <c r="K56" i="1"/>
  <c r="K49" i="1"/>
  <c r="K42" i="1"/>
  <c r="K59" i="1"/>
  <c r="K66" i="1"/>
  <c r="K41" i="1"/>
  <c r="K45" i="1"/>
  <c r="K69" i="1"/>
  <c r="K18" i="1"/>
  <c r="K51" i="1"/>
  <c r="K23" i="1"/>
  <c r="K21" i="1"/>
  <c r="K43" i="1"/>
  <c r="K44" i="1"/>
  <c r="K63" i="1"/>
  <c r="K30" i="1"/>
  <c r="K37" i="1"/>
  <c r="K38" i="1"/>
  <c r="K33" i="1"/>
  <c r="F221" i="13" l="1"/>
  <c r="F211" i="13"/>
  <c r="F212" i="13"/>
  <c r="F213" i="13"/>
  <c r="F214" i="13"/>
  <c r="F215" i="13"/>
  <c r="F216" i="13"/>
  <c r="F217" i="13"/>
  <c r="F218" i="13"/>
  <c r="F219" i="13"/>
  <c r="F220" i="13"/>
  <c r="F210" i="13"/>
  <c r="B221" i="13" a="1"/>
  <c r="K13" i="1"/>
  <c r="K12" i="1"/>
  <c r="K11" i="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J46" i="19" l="1"/>
  <c r="X36" i="19"/>
  <c r="AC12" i="1"/>
  <c r="R16" i="19"/>
  <c r="AD46" i="19"/>
  <c r="X46" i="19"/>
  <c r="AJ16" i="19"/>
  <c r="R6" i="19"/>
  <c r="L36" i="19"/>
  <c r="AJ6" i="19"/>
  <c r="X26" i="19"/>
  <c r="X16" i="19"/>
  <c r="AD36" i="19"/>
  <c r="AJ36" i="19"/>
  <c r="AJ26" i="19"/>
  <c r="R46" i="19"/>
  <c r="R26" i="19"/>
  <c r="L46" i="19"/>
  <c r="AD26" i="19"/>
  <c r="AD6" i="19"/>
  <c r="X6" i="19"/>
  <c r="L16" i="19"/>
  <c r="L6" i="19"/>
  <c r="R36" i="19"/>
  <c r="AD16" i="19"/>
  <c r="L2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<sst xmlns="http://schemas.openxmlformats.org/spreadsheetml/2006/main" count="372" uniqueCount="235">
  <si>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</si>
  <si>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</si>
  <si>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</si>
  <si>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</si>
  <si>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</si>
  <si>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</si>
  <si>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</si>
  <si>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</si>
  <si>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</si>
  <si>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</si>
  <si>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</si>
  <si>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</si>
  <si>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</si>
  <si>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</si>
  <si>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</si>
  <si>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</si>
  <si>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</si>
  <si>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</si>
  <si>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</si>
  <si>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</si>
  <si>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</si>
  <si>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</si>
  <si>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</si>
  <si>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</si>
  <si>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</si>
  <si>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</si>
  <si>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</si>
  <si>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</si>
  <si>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</si>
  <si>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</si>
  <si>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</si>
  <si>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</si>
  <si>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</si>
  <si>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</si>
  <si>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</si>
  <si>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</si>
  <si>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</si>
  <si>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</si>
  <si>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</si>
  <si>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</si>
  <si>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</si>
  <si>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</si>
  <si>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</si>
  <si>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</si>
  <si>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</si>
  <si>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</si>
  <si>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</si>
  <si>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</si>
  <si>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</si>
  <si>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</si>
  <si>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</si>
  <si>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</si>
  <si>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</si>
  <si>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</si>
  <si>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</si>
  <si>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</si>
  <si>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</si>
  <si>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</si>
  <si>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</si>
  <si>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</si>
  <si>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</si>
  <si>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</si>
  <si>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</si>
  <si>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</si>
  <si>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</si>
  <si>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</si>
  <si>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</si>
  <si>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</si>
  <si>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</si>
  <si>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</si>
  <si>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</si>
  <si>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</si>
  <si>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</si>
  <si>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</si>
  <si>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</si>
  <si>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</si>
  <si>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</si>
  <si>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</si>
  <si>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</si>
  <si>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</si>
  <si>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</si>
  <si>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</si>
  <si>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</si>
  <si>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</si>
  <si>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</si>
  <si>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</si>
  <si>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</si>
  <si>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</si>
  <si>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</si>
  <si>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</si>
  <si>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</si>
  <si>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</si>
  <si>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</si>
  <si>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</si>
  <si>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</si>
  <si>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</si>
  <si>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</si>
  <si>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</si>
  <si>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</si>
  <si>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</si>
  <si>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</si>
  <si>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</si>
  <si>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</si>
  <si>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</si>
  <si>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</si>
  <si>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</si>
  <si>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</si>
  <si>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</si>
  <si>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</si>
  <si>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</si>
  <si>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</si>
  <si>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</si>
  <si>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</si>
  <si>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</si>
  <si>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</si>
  <si>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</si>
  <si>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</si>
  <si>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</si>
  <si>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</si>
  <si>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</si>
  <si>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</si>
  <si>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</si>
  <si>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</si>
  <si>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</si>
  <si>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</si>
  <si>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</si>
  <si>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</si>
  <si>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</si>
  <si>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</si>
  <si>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</si>
  <si>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</si>
  <si>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</si>
  <si>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</si>
  <si>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</si>
  <si>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</si>
  <si>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</si>
  <si>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</si>
  <si>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</si>
  <si>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</si>
  <si>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</si>
  <si>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</si>
  <si>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</si>
  <si>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</si>
  <si>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</si>
  <si>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</si>
  <si>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</si>
  <si>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</si>
  <si>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</si>
  <si>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</si>
  <si>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</si>
  <si>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</si>
  <si>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</si>
  <si>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</si>
  <si>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</si>
  <si>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</si>
  <si>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</si>
  <si>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</si>
  <si>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</si>
  <si>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</si>
  <si>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</si>
  <si>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</si>
  <si>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</si>
  <si>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</si>
  <si>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</si>
  <si>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</si>
  <si>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</si>
  <si>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</si>
  <si>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</si>
  <si>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</si>
  <si>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</si>
  <si>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</si>
  <si>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</si>
  <si>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</si>
  <si>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</si>
  <si>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</si>
  <si>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</si>
  <si>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</si>
  <si>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</si>
  <si>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</si>
  <si>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</si>
  <si>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</si>
  <si>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</si>
  <si>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</si>
  <si>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</si>
  <si>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</si>
  <si>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</si>
  <si>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</si>
  <si>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</si>
  <si>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</si>
  <si>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</si>
  <si>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</si>
  <si>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</si>
  <si>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</si>
  <si>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</si>
  <si>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</si>
  <si>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</si>
  <si>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</si>
  <si>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</si>
  <si>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</si>
  <si>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</si>
  <si>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</si>
  <si>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</si>
  <si>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</si>
  <si>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</si>
  <si>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</si>
  <si>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</si>
  <si>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</si>
  <si>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</si>
  <si>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</si>
  <si>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</si>
  <si>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</si>
  <si>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</si>
  <si>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</si>
  <si>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</si>
  <si>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</si>
  <si>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</si>
  <si>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</si>
  <si>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 xml:space="preserve">1. Debido a que se cuenta con dos plataformas RYCA que contiene la información de los estudiantes de la Institución se puede presentar confusión en el momento de autorizar los estímulos. 
2. Al existir gran variedad de estímulos educativos ofertados por la Institución en convenio con entes públicos y privados, la información que se debe verificar es extensa. 
</t>
  </si>
  <si>
    <t xml:space="preserve">Errores en la aprobación de los estímulos debido a que la información no se encuentra concentrada en una sola plataforma, además que se deben aprobar y revisar documentos aportados por los estudiantes lo que genera retraso en los procesos de aprobación de los estímulos. </t>
  </si>
  <si>
    <t>Contar con procedimiento de chequeo para verificar los requisitos para la aprobación de estímulos</t>
  </si>
  <si>
    <t xml:space="preserve">Realizar seguimientos periodicos de los estudiantes con los estimulos aprobados en la plataforma.   </t>
  </si>
  <si>
    <t>Lider de Bienestar Universitario</t>
  </si>
  <si>
    <t>Realizar auditoria a los estimulos educativos</t>
  </si>
  <si>
    <t>Posible incumplimiento con el desarrollo de las electivas por parte de los docentes que las orientan</t>
  </si>
  <si>
    <t xml:space="preserve">Al no recibir las clases de electivas en el horario establecido y que haya docentes que no cumplen con las competencias exigencias de las áreas de deporte y cultura se pueden presentar quejas de los estudiantes además del incumplimiento del Reglamento Estudiantil. </t>
  </si>
  <si>
    <t xml:space="preserve">Solicitud a los docentes por parte de la oficina de Bienestar Universitario de las planillas de notas y registro de asistencia. </t>
  </si>
  <si>
    <t>Solicitar a la Alta Dirección la contratación de un coordinador de electivas para llevar a cabo los seguimientos necesarios a los docentes que orientan estos espacios.</t>
  </si>
  <si>
    <t xml:space="preserve">Se evidencia informe de seguimiento a los docentes que orientan las electivas por parte del Coordinador de Electivas. </t>
  </si>
  <si>
    <t xml:space="preserve">1. Incumplimiento de los docentes de los horarios establecidos por parte de la oficina de Bienestar Universitario para la orientación de las electivas durante el semestre. 
2. Los docentes no cumplen con las competencias exigidas para las áreas de deporte y cultura.  
</t>
  </si>
  <si>
    <t xml:space="preserve">Verificación de requisitos para la contratación del personal docente que orientará las electivas para aseguramiento del cumplimiento de las competencias en el árera de deporte y cultura. </t>
  </si>
  <si>
    <t xml:space="preserve">Convocar a personal docente con formación en el área de deporte y cultura para cubrir las necesidades de las electivas. </t>
  </si>
  <si>
    <t xml:space="preserve">Verificación de hojas de vida de los aspirantes a las áreas de deporte y cultura. </t>
  </si>
  <si>
    <t>Proceso Bienestar Universitario</t>
  </si>
  <si>
    <t>Se evidencian los  seguimientos peridocios por parte del lider del proceso y la profesional de apoyo a la aprobación de los estimulos de los estudiantes en la nueva plataforma GUIA en el semestre B de 2022</t>
  </si>
  <si>
    <t>Se evidencia ejecución de auditoría de Binestar Universitario el 05 de octubde de 2021 en la cual se realizo seguimiento a la aprobación de los estimulos educativos Institucionales a los estudiantes en la plataforma RYCA I y II, se tiene programa la auditoria de Bienestar Universitario en el mes de septiembre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</si>
</sst>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Q19" zoomScale="85" zoomScaleNormal="85" workbookViewId="0">
      <selection activeCell="M10" sqref="M10:M15"/>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232</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221</v>
      </c>
      <c r="AG10" s="137">
        <v>44910</v>
      </c>
      <c r="AH10" s="137">
        <v>44804</v>
      </c>
      <c r="AI10" s="135" t="s">
        <v>233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221</v>
      </c>
      <c r="AG11" s="137">
        <v>44910</v>
      </c>
      <c r="AH11" s="137">
        <v>44804</v>
      </c>
      <c r="AI11" s="135" t="s">
        <v>234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224</v>
      </c>
      <c r="D16" s="204" t="s">
        <v>228</v>
      </c>
      <c r="E16" s="207" t="s">
        <v>223</v>
      </c>
      <c r="F16" s="204" t="s">
        <v>123</v>
      </c>
      <c r="G16" s="210">
        <v>2</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221</v>
      </c>
      <c r="AG16" s="137">
        <v>44666</v>
      </c>
      <c r="AH16" s="137">
        <v>44727</v>
      </c>
      <c r="AI16" s="135" t="s">
        <v>227</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Probabilidad</v>
      </c>
      <c r="R17" s="128" t="s">
        <v>14</v>
      </c>
      <c r="S17" s="128" t="s">
        <v>9</v>
      </c>
      <c r="T17" s="129" t="str">
        <f t="shared" ref="T17:T21" si="8">IF(AND(R17="Preventivo",S17="Automático"),"50%",IF(AND(R17="Preventivo",S17="Manual"),"40%",IF(AND(R17="Detectivo",S17="Automático"),"40%",IF(AND(R17="Detectivo",S17="Manual"),"30%",IF(AND(R17="Correctivo",S17="Automático"),"35%",IF(AND(R17="Correctivo",S17="Manual"),"25%",""))))))</f>
        <v>40%</v>
      </c>
      <c r="U17" s="128" t="s">
        <v>19</v>
      </c>
      <c r="V17" s="128" t="s">
        <v>22</v>
      </c>
      <c r="W17" s="128" t="s">
        <v>119</v>
      </c>
      <c r="X17" s="130">
        <f>IFERROR(IF(AND(Q16="Probabilidad",Q17="Probabilidad"),(Z16-(+Z16*T17)),IF(Q17="Probabilidad",(I16-(+I16*T17)),IF(Q17="Impacto",Z16,""))),"")</f>
        <v>7.1999999999999995E-2</v>
      </c>
      <c r="Y17" s="131" t="str">
        <f t="shared" si="1"/>
        <v>Muy Baja</v>
      </c>
      <c r="Z17" s="132">
        <f t="shared" ref="Z17:Z21" si="9">+X17</f>
        <v>7.1999999999999995E-2</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c r="AE17" s="135" t="s">
        <v>230</v>
      </c>
      <c r="AF17" s="136" t="s">
        <v>221</v>
      </c>
      <c r="AG17" s="137">
        <v>44607</v>
      </c>
      <c r="AH17" s="137">
        <v>44635</v>
      </c>
      <c r="AI17" s="135" t="s">
        <v>231</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t="str">
        <f>IFERROR(IF(Q22="Probabilidad",(I22-(+I22*T22)),IF(Q22="Impacto",I22,"")),"")</f>
        <v/>
      </c>
      <c r="Y22" s="131" t="str">
        <f>IFERROR(IF(X22="","",IF(X22&lt;=0.2,"Muy Baja",IF(X22&lt;=0.4,"Baja",IF(X22&lt;=0.6,"Media",IF(X22&lt;=0.8,"Alta","Muy Alta"))))),"")</f>
        <v/>
      </c>
      <c r="Z22" s="132" t="str">
        <f>+X22</f>
        <v/>
      </c>
      <c r="AA22" s="131" t="str">
        <f ca="1">IFERROR(IF(AB22="","",IF(AB22&lt;=0.2,"Leve",IF(AB22&lt;=0.4,"Menor",IF(AB22&lt;=0.6,"Moderado",IF(AB22&lt;=0.8,"Mayor","Catastrófico"))))),"")</f>
        <v/>
      </c>
      <c r="AB22" s="132" t="str">
        <f ca="1">IFERROR(IF(Q22="Impacto",(M22-(+M22*T22)),IF(Q22="Probabilidad",M22,"")),"")</f>
        <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t="s">
        <v>136</v>
      </c>
      <c r="AE22" s="135"/>
      <c r="AF22" s="136"/>
      <c r="AG22" s="137"/>
      <c r="AH22" s="137"/>
      <c r="AI22" s="135"/>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2022-10-11T13:57:04Z</dcterms:modified>
</cp:coreProperties>
</file>