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5" i="1"/>
  <c r="K41" i="1"/>
  <c r="K42" i="1"/>
  <c r="K68" i="1"/>
  <c r="K53" i="1"/>
  <c r="K62" i="1"/>
  <c r="K50" i="1"/>
  <c r="K63" i="1"/>
  <c r="K43" i="1"/>
  <c r="K24" i="1"/>
  <c r="K35" i="1"/>
  <c r="K17" i="1"/>
  <c r="K36" i="1"/>
  <c r="K29" i="1"/>
  <c r="K51" i="1"/>
  <c r="K67" i="1"/>
  <c r="K37" i="1"/>
  <c r="K44" i="1"/>
  <c r="K38" i="1"/>
  <c r="K59" i="1"/>
  <c r="K39" i="1"/>
  <c r="K25" i="1"/>
  <c r="K21" i="1"/>
  <c r="K20" i="1"/>
  <c r="K33" i="1"/>
  <c r="K56" i="1"/>
  <c r="K48" i="1"/>
  <c r="K66" i="1"/>
  <c r="K69" i="1"/>
  <c r="K23" i="1"/>
  <c r="K55" i="1"/>
  <c r="K26" i="1"/>
  <c r="K19" i="1"/>
  <c r="K65" i="1"/>
  <c r="K61" i="1"/>
  <c r="K57" i="1"/>
  <c r="K31" i="1"/>
  <c r="K30" i="1"/>
  <c r="K60" i="1"/>
  <c r="K54" i="1"/>
  <c r="K27" i="1"/>
  <c r="K47" i="1"/>
  <c r="K32" i="1"/>
  <c r="K49" i="1"/>
  <c r="K18" i="1"/>
  <c r="F221" i="13" l="1"/>
  <c r="F211" i="13"/>
  <c r="F212" i="13"/>
  <c r="F213" i="13"/>
  <c r="F214" i="13"/>
  <c r="F215" i="13"/>
  <c r="F216" i="13"/>
  <c r="F217" i="13"/>
  <c r="F218" i="13"/>
  <c r="F219" i="13"/>
  <c r="F220" i="13"/>
  <c r="F210" i="13"/>
  <c r="K11" i="1"/>
  <c r="K15" i="1"/>
  <c r="K13" i="1"/>
  <c r="K12" i="1"/>
  <c r="B221" i="13" a="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AB12" i="1"/>
  <c r="AA12"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J46" i="19" l="1"/>
  <c r="X36" i="19"/>
  <c r="AC12" i="1"/>
  <c r="R16" i="19"/>
  <c r="AD46" i="19"/>
  <c r="R6" i="19"/>
  <c r="X46" i="19"/>
  <c r="AJ16" i="19"/>
  <c r="AD16" i="19"/>
  <c r="L36" i="19"/>
  <c r="AJ6" i="19"/>
  <c r="X26" i="19"/>
  <c r="X16" i="19"/>
  <c r="AD36" i="19"/>
  <c r="AJ36" i="19"/>
  <c r="R36" i="19"/>
  <c r="AJ26" i="19"/>
  <c r="R46" i="19"/>
  <c r="R26" i="19"/>
  <c r="L46" i="19"/>
  <c r="AD26" i="19"/>
  <c r="AD6" i="19"/>
  <c r="X6" i="19"/>
  <c r="L16" i="19"/>
  <c r="L6" i="19"/>
  <c r="L26" i="19"/>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<sst xmlns="http://schemas.openxmlformats.org/spreadsheetml/2006/main" count="336" uniqueCount="227">
  <si>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</si>
  <si>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</si>
  <si>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</si>
  <si>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</si>
  <si>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</si>
  <si>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</si>
  <si>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</si>
  <si>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</si>
  <si>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</si>
  <si>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</si>
  <si>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</si>
  <si>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</si>
  <si>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</si>
  <si>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</si>
  <si>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</si>
  <si>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</si>
  <si>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</si>
  <si>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</si>
  <si>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</si>
  <si>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</si>
  <si>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</si>
  <si>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</si>
  <si>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</si>
  <si>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</si>
  <si>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</si>
  <si>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</si>
  <si>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</si>
  <si>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</si>
  <si>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</si>
  <si>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</si>
  <si>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</si>
  <si>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</si>
  <si>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</si>
  <si>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</si>
  <si>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</si>
  <si>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</si>
  <si>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</si>
  <si>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</si>
  <si>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</si>
  <si>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</si>
  <si>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</si>
  <si>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</si>
  <si>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</si>
  <si>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</si>
  <si>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</si>
  <si>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</si>
  <si>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</si>
  <si>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</si>
  <si>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</si>
  <si>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</si>
  <si>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</si>
  <si>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</si>
  <si>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</si>
  <si>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</si>
  <si>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</si>
  <si>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</si>
  <si>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</si>
  <si>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</si>
  <si>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</si>
  <si>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</si>
  <si>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</si>
  <si>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</si>
  <si>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</si>
  <si>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</si>
  <si>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</si>
  <si>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</si>
  <si>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</si>
  <si>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</si>
  <si>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</si>
  <si>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</si>
  <si>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</si>
  <si>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</si>
  <si>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</si>
  <si>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</si>
  <si>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</si>
  <si>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</si>
  <si>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</si>
  <si>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</si>
  <si>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</si>
  <si>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</si>
  <si>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</si>
  <si>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</si>
  <si>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</si>
  <si>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</si>
  <si>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</si>
  <si>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</si>
  <si>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</si>
  <si>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</si>
  <si>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</si>
  <si>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</si>
  <si>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</si>
  <si>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</si>
  <si>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</si>
  <si>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</si>
  <si>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</si>
  <si>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</si>
  <si>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</si>
  <si>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</si>
  <si>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</si>
  <si>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</si>
  <si>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</si>
  <si>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</si>
  <si>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</si>
  <si>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</si>
  <si>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</si>
  <si>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</si>
  <si>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</si>
  <si>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</si>
  <si>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</si>
  <si>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</si>
  <si>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</si>
  <si>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</si>
  <si>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</si>
  <si>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</si>
  <si>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</si>
  <si>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</si>
  <si>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</si>
  <si>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</si>
  <si>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</si>
  <si>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</si>
  <si>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</si>
  <si>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</si>
  <si>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</si>
  <si>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</si>
  <si>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</si>
  <si>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</si>
  <si>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</si>
  <si>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</si>
  <si>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</si>
  <si>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</si>
  <si>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</si>
  <si>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</si>
  <si>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</si>
  <si>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</si>
  <si>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</si>
  <si>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</si>
  <si>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</si>
  <si>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</si>
  <si>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</si>
  <si>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</si>
  <si>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</si>
  <si>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</si>
  <si>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</si>
  <si>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</si>
  <si>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</si>
  <si>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</si>
  <si>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</si>
  <si>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</si>
  <si>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</si>
  <si>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</si>
  <si>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</si>
  <si>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</si>
  <si>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</si>
  <si>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</si>
  <si>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</si>
  <si>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</si>
  <si>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</si>
  <si>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</si>
  <si>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</si>
  <si>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</si>
  <si>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</si>
  <si>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</si>
  <si>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</si>
  <si>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</si>
  <si>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</si>
  <si>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</si>
  <si>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</si>
  <si>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</si>
  <si>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</si>
  <si>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</si>
  <si>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</si>
  <si>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</si>
  <si>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</si>
  <si>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</si>
  <si>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</si>
  <si>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</si>
  <si>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</si>
  <si>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</si>
  <si>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</si>
  <si>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</si>
  <si>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</si>
  <si>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</si>
  <si>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</si>
  <si>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</si>
  <si>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</si>
  <si>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</si>
  <si>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</si>
  <si>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</si>
  <si>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</si>
  <si>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</si>
  <si>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</si>
  <si>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</si>
  <si>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</si>
  <si>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</si>
  <si>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</si>
  <si>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</si>
  <si>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</si>
  <si>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</si>
  <si>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</si>
  <si>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</si>
  <si>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</si>
  <si>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</si>
  <si>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</si>
  <si>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</si>
  <si>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</si>
  <si>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</si>
  <si>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</si>
  <si>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</si>
  <si>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</si>
  <si>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</si>
  <si>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</si>
  <si>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</si>
  <si>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</si>
  <si>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</si>
  <si>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DOCENCIA</t>
  </si>
  <si>
    <t>Asegurar la calidad de los programas académicos. Para garantizar la formación integral de los estudiantes de la Institución.</t>
  </si>
  <si>
    <t>Vicerrectoría Académica</t>
  </si>
  <si>
    <t>Todos los procesos</t>
  </si>
  <si>
    <t>No contar con Registro calificado de las condiciones institucionales exigidas por el Decreto 1330 de 2019 y Resolución 015224 de 2020 del MEN.</t>
  </si>
  <si>
    <t xml:space="preserve">1.No tener respuesta de la definición del proceso de Registro Calificado de Condiciones Instiitucionales por parte del MEN. 2.Por Falta de  Agilidad en el Desarrollo de los procesos por  el MEN.                 </t>
  </si>
  <si>
    <t>Represamiento de procesos por cambios administrativos del MEN.</t>
  </si>
  <si>
    <t>Seguimiento al procedimiento que realiza el Ministerio frente al proceso de Preradicado y emisión de la respuesta</t>
  </si>
  <si>
    <t>Consulta periódica o plataformas y fuentes y visitas presenciales al MEN.</t>
  </si>
  <si>
    <t>1. Radicar en la plataforma del SACES 2. Radicar PQRF solicitando información sobre el desarrollo de los procesos.</t>
  </si>
  <si>
    <t xml:space="preserve">  1.Realizar consultas personales en el MEN, 2 Enviar correos a información al ciudadano solicitando información, 3 Realizar contactos con funcionarios del Ministerio </t>
  </si>
  <si>
    <t>Se evidencia el registro calificado renovado de los programas académicos de Contaduría y Ingeniera Agronomica, ya fue emitida la resolución de concepto favorable, se evidencia proyección de respuesta del recurso del concepto no favorable de Actividad física y deporte y esta en espera de respuesta</t>
  </si>
  <si>
    <t>Se evidencia correos electronicos, visitas presenciales y oficios dirigidos al MEN para solicitar acompañamiento en la radicación de solicitudes de registros calificados en la plataforma SACE y conceptos y asesorias en el procedimiento y tramite de radicación de los registros calificados y cambio de caracter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</si>
</sst>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Z10" zoomScaleNormal="100" workbookViewId="0">
      <selection activeCell="AJ11" sqref="AJ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217</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134</v>
      </c>
      <c r="C10" s="179" t="s">
        <v>219</v>
      </c>
      <c r="D10" s="179" t="s">
        <v>220</v>
      </c>
      <c r="E10" s="191" t="s">
        <v>218</v>
      </c>
      <c r="F10" s="179" t="s">
        <v>123</v>
      </c>
      <c r="G10" s="182">
        <v>5</v>
      </c>
      <c r="H10" s="185" t="str">
        <f>IF(G10&lt;=0,"",IF(G10&lt;=2,"Muy Baja",IF(G10&lt;=24,"Baja",IF(G10&lt;=500,"Media",IF(G10&lt;=5000,"Alta","Muy Alta")))))</f>
        <v>Baja</v>
      </c>
      <c r="I10" s="197">
        <f>IF(H10="","",IF(H10="Muy Baja",0.2,IF(H10="Baja",0.4,IF(H10="Media",0.6,IF(H10="Alta",0.8,IF(H10="Muy Alta",1,))))))</f>
        <v>0.4</v>
      </c>
      <c r="J10" s="200" t="s">
        <v>156</v>
      </c>
      <c r="K10" s="197" t="str">
        <f ca="1">IF(NOT(ISERROR(MATCH(J10,'Tabla Impacto'!$B$221:$B$223,0))),'Tabla Impacto'!$F$223&amp;"Por favor no seleccionar los criterios de impacto(Afectación Económica o presupuestal y Pérdida Reputacional)",J10)</f>
        <v xml:space="preserve">     El riesgo afecta la imagen de de la entidad con efecto publicitario sostenido a nivel de sector administrativo, nivel departamental o municipal</v>
      </c>
      <c r="L10" s="185" t="str">
        <f ca="1">IF(OR(K10='Tabla Impacto'!$C$11,K10='Tabla Impacto'!$D$11),"Leve",IF(OR(K10='Tabla Impacto'!$C$12,K10='Tabla Impacto'!$D$12),"Menor",IF(OR(K10='Tabla Impacto'!$C$13,K10='Tabla Impacto'!$D$13),"Moderado",IF(OR(K10='Tabla Impacto'!$C$14,K10='Tabla Impacto'!$D$14),"Mayor",IF(OR(K10='Tabla Impacto'!$C$15,K10='Tabla Impacto'!$D$15),"Catastrófico","")))))</f>
        <v>Mayor</v>
      </c>
      <c r="M10" s="197">
        <f ca="1">IF(L10="","",IF(L10="Leve",0.2,IF(L10="Menor",0.4,IF(L10="Moderado",0.6,IF(L10="Mayor",0.8,IF(L10="Catastrófico",1,))))))</f>
        <v>0.8</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223</v>
      </c>
      <c r="AF10" s="136" t="s">
        <v>216</v>
      </c>
      <c r="AG10" s="137">
        <v>45291</v>
      </c>
      <c r="AH10" s="137">
        <v>45538</v>
      </c>
      <c r="AI10" s="135" t="s">
        <v>225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t="s">
        <v>224</v>
      </c>
      <c r="AF11" s="136" t="s">
        <v>216</v>
      </c>
      <c r="AG11" s="137">
        <v>45291</v>
      </c>
      <c r="AH11" s="137">
        <v>45538</v>
      </c>
      <c r="AI11" s="135" t="s">
        <v>226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R1</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R1C2</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2024-09-24T19:33:15Z</dcterms:modified>
</cp:coreProperties>
</file>