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7" i="1"/>
  <c r="K56" i="1"/>
  <c r="K55" i="1"/>
  <c r="K17" i="1"/>
  <c r="K39" i="1"/>
  <c r="K32" i="1"/>
  <c r="K42" i="1"/>
  <c r="K38" i="1"/>
  <c r="K21" i="1"/>
  <c r="K30" i="1"/>
  <c r="K45" i="1"/>
  <c r="K35" i="1"/>
  <c r="K18" i="1"/>
  <c r="K68" i="1"/>
  <c r="K36" i="1"/>
  <c r="K61" i="1"/>
  <c r="K48" i="1"/>
  <c r="K19" i="1"/>
  <c r="K26" i="1"/>
  <c r="K49" i="1"/>
  <c r="K51" i="1"/>
  <c r="K47" i="1"/>
  <c r="K54" i="1"/>
  <c r="K44" i="1"/>
  <c r="K29" i="1"/>
  <c r="K59" i="1"/>
  <c r="K63" i="1"/>
  <c r="K69" i="1"/>
  <c r="K25" i="1"/>
  <c r="K41" i="1"/>
  <c r="K62" i="1"/>
  <c r="K67" i="1"/>
  <c r="K57" i="1"/>
  <c r="K37" i="1"/>
  <c r="K60" i="1"/>
  <c r="K66" i="1"/>
  <c r="K43" i="1"/>
  <c r="K24" i="1"/>
  <c r="K50" i="1"/>
  <c r="K23" i="1"/>
  <c r="K53" i="1"/>
  <c r="K65" i="1"/>
  <c r="K33" i="1"/>
  <c r="K20" i="1"/>
  <c r="K31" i="1"/>
  <c r="F221" i="13" l="1"/>
  <c r="F211" i="13"/>
  <c r="F212" i="13"/>
  <c r="F213" i="13"/>
  <c r="F214" i="13"/>
  <c r="F215" i="13"/>
  <c r="F216" i="13"/>
  <c r="F217" i="13"/>
  <c r="F218" i="13"/>
  <c r="F219" i="13"/>
  <c r="F220" i="13"/>
  <c r="F210" i="13"/>
  <c r="K15" i="1"/>
  <c r="K13" i="1"/>
  <c r="B221" i="13" a="1"/>
  <c r="K11" i="1"/>
  <c r="K12"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<sst xmlns="http://schemas.openxmlformats.org/spreadsheetml/2006/main" count="378" uniqueCount="245">
  <si>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</si>
  <si>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</si>
  <si>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</si>
  <si>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</si>
  <si>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</si>
  <si>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</si>
  <si>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</si>
  <si>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</si>
  <si>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</si>
  <si>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</si>
  <si>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</si>
  <si>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</si>
  <si>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</si>
  <si>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</si>
  <si>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</si>
  <si>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</si>
  <si>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</si>
  <si>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</si>
  <si>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</si>
  <si>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</si>
  <si>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</si>
  <si>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</si>
  <si>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</si>
  <si>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</si>
  <si>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</si>
  <si>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</si>
  <si>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</si>
  <si>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</si>
  <si>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</si>
  <si>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</si>
  <si>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</si>
  <si>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</si>
  <si>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</si>
  <si>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</si>
  <si>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</si>
  <si>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</si>
  <si>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</si>
  <si>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</si>
  <si>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</si>
  <si>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</si>
  <si>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</si>
  <si>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</si>
  <si>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</si>
  <si>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</si>
  <si>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</si>
  <si>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</si>
  <si>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</si>
  <si>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</si>
  <si>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</si>
  <si>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</si>
  <si>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</si>
  <si>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</si>
  <si>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</si>
  <si>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</si>
  <si>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</si>
  <si>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</si>
  <si>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</si>
  <si>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</si>
  <si>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</si>
  <si>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</si>
  <si>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</si>
  <si>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</si>
  <si>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</si>
  <si>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</si>
  <si>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</si>
  <si>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</si>
  <si>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</si>
  <si>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</si>
  <si>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</si>
  <si>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</si>
  <si>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</si>
  <si>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</si>
  <si>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</si>
  <si>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</si>
  <si>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</si>
  <si>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</si>
  <si>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</si>
  <si>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</si>
  <si>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</si>
  <si>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</si>
  <si>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</si>
  <si>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</si>
  <si>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</si>
  <si>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</si>
  <si>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</si>
  <si>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</si>
  <si>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</si>
  <si>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</si>
  <si>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</si>
  <si>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</si>
  <si>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</si>
  <si>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</si>
  <si>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</si>
  <si>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</si>
  <si>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</si>
  <si>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</si>
  <si>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</si>
  <si>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</si>
  <si>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</si>
  <si>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</si>
  <si>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</si>
  <si>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</si>
  <si>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</si>
  <si>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</si>
  <si>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</si>
  <si>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</si>
  <si>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</si>
  <si>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</si>
  <si>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</si>
  <si>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</si>
  <si>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</si>
  <si>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</si>
  <si>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</si>
  <si>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</si>
  <si>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</si>
  <si>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</si>
  <si>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</si>
  <si>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</si>
  <si>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</si>
  <si>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</si>
  <si>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</si>
  <si>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</si>
  <si>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</si>
  <si>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</si>
  <si>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</si>
  <si>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</si>
  <si>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</si>
  <si>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</si>
  <si>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</si>
  <si>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</si>
  <si>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</si>
  <si>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</si>
  <si>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</si>
  <si>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</si>
  <si>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</si>
  <si>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</si>
  <si>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</si>
  <si>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</si>
  <si>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</si>
  <si>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</si>
  <si>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</si>
  <si>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</si>
  <si>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</si>
  <si>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</si>
  <si>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</si>
  <si>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</si>
  <si>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</si>
  <si>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</si>
  <si>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</si>
  <si>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</si>
  <si>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</si>
  <si>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</si>
  <si>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</si>
  <si>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</si>
  <si>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</si>
  <si>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</si>
  <si>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</si>
  <si>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</si>
  <si>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</si>
  <si>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</si>
  <si>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</si>
  <si>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</si>
  <si>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</si>
  <si>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</si>
  <si>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</si>
  <si>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</si>
  <si>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</si>
  <si>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</si>
  <si>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</si>
  <si>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</si>
  <si>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</si>
  <si>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</si>
  <si>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</si>
  <si>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</si>
  <si>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</si>
  <si>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</si>
  <si>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</si>
  <si>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</si>
  <si>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</si>
  <si>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</si>
  <si>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</si>
  <si>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</si>
  <si>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</si>
  <si>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</si>
  <si>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</si>
  <si>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</si>
  <si>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</si>
  <si>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</si>
  <si>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</si>
  <si>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</si>
  <si>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</si>
  <si>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</si>
  <si>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</si>
  <si>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</si>
  <si>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</si>
  <si>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</si>
  <si>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</si>
  <si>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</si>
  <si>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</si>
  <si>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</si>
  <si>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</si>
  <si>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</si>
  <si>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</si>
  <si>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</si>
  <si>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</si>
  <si>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</si>
  <si>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</si>
  <si>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</si>
  <si>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</si>
  <si>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</si>
  <si>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</si>
  <si>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</si>
  <si>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</si>
  <si>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</si>
  <si>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</si>
  <si>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</si>
  <si>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</si>
  <si>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</si>
  <si>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</si>
  <si>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</si>
  <si>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</si>
  <si>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</si>
  <si>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</si>
  <si>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</si>
  <si>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</si>
  <si>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</si>
  <si>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Todos los procesos</t>
  </si>
  <si>
    <t xml:space="preserve">1. Programación de capacitaciones sin tener en cuenta los recursos presupuestales
2. Los líderes de los procesos no gestionan las capacitaciones programadas en el PIC
</t>
  </si>
  <si>
    <t>Realizar seguimiento periodico a  los proyectos de capacitación de los procesos</t>
  </si>
  <si>
    <t>Realizar el informe final y consolidado de la ejecución de las actividades establecidas en el PIC por los procesos</t>
  </si>
  <si>
    <t>Realizar auditoría interna del SG-SST por parte de la oficina de Control Interno</t>
  </si>
  <si>
    <t>Asesor Control Interno</t>
  </si>
  <si>
    <t xml:space="preserve">Posibles fallas en la liquidación o
generación de nóminas y Pago indebido de aportes por no tener las
 novedades de personal actualizadas
</t>
  </si>
  <si>
    <t>Falta revisión periodica de las novedades del personal por parte del equipo de trabajo que elabora las nominas</t>
  </si>
  <si>
    <t>Entrega inoportuna de las
novedades como en
incapacidades, retiros,
vacaciones, licencias no
remuneradas, licencia de
maternidad y horas extras con
recargos nocturnos y
festividad</t>
  </si>
  <si>
    <t xml:space="preserve">El profesional encargado, mensualmente valida en el sistema de información de nómina la inclusión de novedades reportadas por las dependencias y alertas automáticas del sistema.. </t>
  </si>
  <si>
    <t>Elaborar las nominas con tiempo prudencial para revisión y control por parte de la Coordinadora del Grupo Interno de Talento Humano</t>
  </si>
  <si>
    <t>Se evidencia el dianostico del Plan Institucional de Capacitación en el mes de enero de 2024, en el cual se aplico un ficha de necesidades de capacitación a los administrativos y docentes de la Institución, se evidencia la construcción del PIC de la vigencia 2024 para la ejecución de capacitaciones en la vigencia 2024</t>
  </si>
  <si>
    <t>Se evidencia seguimiento al avances de las actividades de los  proyectos de capacitación de los procesos en el primer trimestre por parte del funcionario responsable</t>
  </si>
  <si>
    <t>Esta actividad se ejecuta al final de la vigencia</t>
  </si>
  <si>
    <t>Se evidencia actividades en el cumplimiento del plan de trabajo según los estandares mínimos del SG-SST establecidos, se evidencia  capacitaciones a los funcionarios de la Institución con temas relacionados con: Manejo correcto de extintores, prevención dengue, prevevnción influenza, reporte concepto exmanes de altura, estilo de vida saludable, seguimiento obras civiles, pausas activas de trabajo, terapias musculares, capacitación uso del desfibrilador, inducción nuevos funcionarios y contratistas</t>
  </si>
  <si>
    <t>Se evidencia en el programa de auditorías internas de la Institución aprobado por el Comité Coordinador del Sistema de Control Interno con acta No. 1 de enero de 20214, la auditoria interna de SST por parte de la oficina de Control Interno se realizará en el mes de diciembre</t>
  </si>
  <si>
    <t>Se evidencia la elaboración y pagos de nominas a traves de la plataforma sigephgs, todas se cancelaron dentro de los tiempos establecidos (tercera o cuarta semana del mes), con respecto a las nómina de los docentes catedraticos y ocasionales se pagaron dentro del mes con los aportes a seguridad social, (Se han realizado dos pagos en los meses marzo y abril de 2024</t>
  </si>
  <si>
    <t>Se evidencia envio de los desprendibles de pagos mensual (enero a abril) por correos electronicos a los funcionarios administrativos y docentes de planta de la Institución.</t>
  </si>
  <si>
    <t>Emitir y enviar por correo electronico desprendibles de pagos a los funcionarios de planta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</si>
</sst>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37" zoomScaleNormal="100" workbookViewId="0">
      <selection activeCell="AI38" sqref="AI38"/>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217</v>
      </c>
      <c r="D10" s="204" t="s">
        <v>227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45657</v>
      </c>
      <c r="AH10" s="137">
        <v>45422</v>
      </c>
      <c r="AI10" s="135" t="s">
        <v>237</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t="s">
        <v>228</v>
      </c>
      <c r="AF11" s="136" t="s">
        <v>220</v>
      </c>
      <c r="AG11" s="137">
        <v>45657</v>
      </c>
      <c r="AH11" s="137">
        <v>45422</v>
      </c>
      <c r="AI11" s="135" t="s">
        <v>238</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t="s">
        <v>229</v>
      </c>
      <c r="AF12" s="136" t="s">
        <v>220</v>
      </c>
      <c r="AG12" s="137">
        <v>45657</v>
      </c>
      <c r="AH12" s="137">
        <v>45422</v>
      </c>
      <c r="AI12" s="135" t="s">
        <v>239</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222</v>
      </c>
      <c r="D16" s="204" t="s">
        <v>223</v>
      </c>
      <c r="E16" s="207" t="s">
        <v>221</v>
      </c>
      <c r="F16" s="204" t="s">
        <v>123</v>
      </c>
      <c r="G16" s="210">
        <v>4</v>
      </c>
      <c r="H16" s="213" t="str">
        <f>IF(G16&lt;=0,"",IF(G16&lt;=2,"Muy Baja",IF(G16&lt;=24,"Baja",IF(G16&lt;=500,"Media",IF(G16&lt;=5000,"Alta","Muy Alta")))))</f>
        <v>Baja</v>
      </c>
      <c r="I16" s="195">
        <f>IF(H16="","",IF(H16="Muy Baja",0.2,IF(H16="Baja",0.4,IF(H16="Media",0.6,IF(H16="Alta",0.8,IF(H16="Muy Alta",1,))))))</f>
        <v>0.4</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220</v>
      </c>
      <c r="AG16" s="137">
        <v>45657</v>
      </c>
      <c r="AH16" s="137">
        <v>45422</v>
      </c>
      <c r="AI16" s="135" t="s">
        <v>240</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t="s">
        <v>230</v>
      </c>
      <c r="AF17" s="136" t="s">
        <v>231</v>
      </c>
      <c r="AG17" s="137">
        <v>45657</v>
      </c>
      <c r="AH17" s="137">
        <v>45422</v>
      </c>
      <c r="AI17" s="135" t="s">
        <v>241</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132</v>
      </c>
      <c r="C22" s="204" t="s">
        <v>233</v>
      </c>
      <c r="D22" s="204" t="s">
        <v>234</v>
      </c>
      <c r="E22" s="207" t="s">
        <v>232</v>
      </c>
      <c r="F22" s="204" t="s">
        <v>123</v>
      </c>
      <c r="G22" s="210">
        <v>4</v>
      </c>
      <c r="H22" s="213" t="str">
        <f>IF(G22&lt;=0,"",IF(G22&lt;=2,"Muy Baja",IF(G22&lt;=24,"Baja",IF(G22&lt;=500,"Media",IF(G22&lt;=5000,"Alta","Muy Alta")))))</f>
        <v>Baja</v>
      </c>
      <c r="I22" s="195">
        <f>IF(H22="","",IF(H22="Muy Baja",0.2,IF(H22="Baja",0.4,IF(H22="Media",0.6,IF(H22="Alta",0.8,IF(H22="Muy Alta",1,))))))</f>
        <v>0.4</v>
      </c>
      <c r="J22" s="216" t="s">
        <v>155</v>
      </c>
      <c r="K22" s="195" t="str">
        <f ca="1">IF(NOT(ISERROR(MATCH(J22,'Tabla Impacto'!$B$221:$B$223,0))),'Tabla Impacto'!$F$223&amp;"Por favor no seleccionar los criterios de impacto(Afectación Económica o presupuestal y Pérdida Reputacional)",J22)</f>
        <v xml:space="preserve">     El riesgo afecta la imagen de la entidad con algunos usuarios de relevancia frente al logro de los objetivos</v>
      </c>
      <c r="L22" s="213" t="str">
        <f ca="1">IF(OR(K22='Tabla Impacto'!$C$11,K22='Tabla Impacto'!$D$11),"Leve",IF(OR(K22='Tabla Impacto'!$C$12,K22='Tabla Impacto'!$D$12),"Menor",IF(OR(K22='Tabla Impacto'!$C$13,K22='Tabla Impacto'!$D$13),"Moderado",IF(OR(K22='Tabla Impacto'!$C$14,K22='Tabla Impacto'!$D$14),"Mayor",IF(OR(K22='Tabla Impacto'!$C$15,K22='Tabla Impacto'!$D$15),"Catastrófico","")))))</f>
        <v>Moderado</v>
      </c>
      <c r="M22" s="195">
        <f ca="1">IF(L22="","",IF(L22="Leve",0.2,IF(L22="Menor",0.4,IF(L22="Moderado",0.6,IF(L22="Mayor",0.8,IF(L22="Catastrófico",1,))))))</f>
        <v>0.6</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235</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Moderado</v>
      </c>
      <c r="AB22" s="132">
        <f ca="1">IFERROR(IF(Q22="Impacto",(M22-(+M22*T22)),IF(Q22="Probabilidad",M22,"")),"")</f>
        <v>0.6</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Moderado</v>
      </c>
      <c r="AD22" s="134" t="s">
        <v>136</v>
      </c>
      <c r="AE22" s="135" t="s">
        <v>236</v>
      </c>
      <c r="AF22" s="136" t="s">
        <v>220</v>
      </c>
      <c r="AG22" s="137">
        <v>45641</v>
      </c>
      <c r="AH22" s="137">
        <v>45422</v>
      </c>
      <c r="AI22" s="135" t="s">
        <v>242</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t="s">
        <v>244</v>
      </c>
      <c r="AF23" s="136" t="s">
        <v>220</v>
      </c>
      <c r="AG23" s="137">
        <v>45641</v>
      </c>
      <c r="AH23" s="137">
        <v>45422</v>
      </c>
      <c r="AI23" s="135" t="s">
        <v>243</v>
      </c>
      <c r="AJ23" s="136" t="s">
        <v>41</v>
      </c>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R2</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R3</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R3C1</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2024-05-14T17:01:01Z</dcterms:modified>
</cp:coreProperties>
</file>