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1736" activeTab="3"/>
  </bookViews>
  <sheets>
    <sheet name="REP_EPG034_EjecucionPresupuesta" sheetId="1" r:id="rId1"/>
    <sheet name="Presupuesto Inversión" sheetId="2" r:id="rId2"/>
    <sheet name="Hoja1" sheetId="3" r:id="rId3"/>
    <sheet name="Hoja2" sheetId="4" r:id="rId4"/>
    <sheet name="Hoja3" sheetId="5" r:id="rId5"/>
  </sheets>
  <definedNames>
    <definedName name="_xlnm._FilterDatabase" localSheetId="0" hidden="1">REP_EPG034_EjecucionPresupuesta!$A$1:$I$109</definedName>
  </definedNames>
  <calcPr calcId="145621"/>
</workbook>
</file>

<file path=xl/calcChain.xml><?xml version="1.0" encoding="utf-8"?>
<calcChain xmlns="http://schemas.openxmlformats.org/spreadsheetml/2006/main">
  <c r="D14" i="4" l="1"/>
  <c r="E14" i="4" s="1"/>
  <c r="E15" i="4" s="1"/>
  <c r="D15" i="4"/>
  <c r="E17" i="4" s="1"/>
  <c r="E7" i="4"/>
  <c r="D5" i="4"/>
  <c r="M14" i="2" l="1"/>
  <c r="M16" i="2"/>
  <c r="D7" i="4"/>
  <c r="D4" i="4"/>
  <c r="N4" i="2"/>
  <c r="N3" i="2"/>
  <c r="N13" i="2"/>
  <c r="L12" i="2"/>
  <c r="N11" i="2"/>
  <c r="M9" i="2"/>
  <c r="L6" i="2"/>
  <c r="L5" i="2"/>
  <c r="N8" i="2"/>
  <c r="C9" i="4"/>
  <c r="I109" i="1"/>
  <c r="H109" i="1"/>
  <c r="G109" i="1"/>
  <c r="F109" i="1"/>
  <c r="E109" i="1"/>
  <c r="D109" i="1"/>
  <c r="D9" i="4" l="1"/>
  <c r="E4" i="4"/>
  <c r="L16" i="2"/>
  <c r="N16" i="2"/>
  <c r="E5" i="4" l="1"/>
  <c r="E9" i="4" s="1"/>
  <c r="L18" i="2"/>
  <c r="L19" i="2" s="1"/>
  <c r="I16" i="2"/>
  <c r="H16" i="2"/>
  <c r="G16" i="2"/>
  <c r="F16" i="2"/>
  <c r="E16" i="2"/>
  <c r="D16" i="2"/>
</calcChain>
</file>

<file path=xl/sharedStrings.xml><?xml version="1.0" encoding="utf-8"?>
<sst xmlns="http://schemas.openxmlformats.org/spreadsheetml/2006/main" count="471" uniqueCount="211">
  <si>
    <t/>
  </si>
  <si>
    <t>RUBRO</t>
  </si>
  <si>
    <t>FUENTE</t>
  </si>
  <si>
    <t>DESCRIPCION</t>
  </si>
  <si>
    <t>APR. VIGENTE</t>
  </si>
  <si>
    <t>CDP</t>
  </si>
  <si>
    <t>APR. DISPONIBLE</t>
  </si>
  <si>
    <t>COMPROMISO</t>
  </si>
  <si>
    <t>OBLIGACION</t>
  </si>
  <si>
    <t>PAGOS</t>
  </si>
  <si>
    <t>A-01-01-01-001-001</t>
  </si>
  <si>
    <t>Nación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</si>
  <si>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</si>
  <si>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</si>
  <si>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</si>
  <si>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</si>
  <si>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</si>
  <si>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</si>
  <si>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</si>
  <si>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</si>
  <si>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</si>
  <si>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</si>
  <si>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</si>
  <si>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</si>
  <si>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</si>
  <si>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</si>
  <si>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</si>
  <si>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</si>
  <si>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</si>
  <si>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</si>
  <si>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</si>
  <si>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</si>
  <si>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</si>
  <si>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</si>
  <si>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</si>
  <si>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</si>
  <si>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</si>
  <si>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</si>
  <si>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</si>
  <si>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</si>
  <si>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</si>
  <si>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</si>
  <si>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</si>
  <si>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</si>
  <si>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</si>
  <si>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</si>
  <si>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</si>
  <si>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</si>
  <si>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</si>
  <si>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</si>
  <si>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</si>
  <si>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A-01-02-01-001-001</t>
  </si>
  <si>
    <t>Propios</t>
  </si>
  <si>
    <t>A-01-02-01-001-007</t>
  </si>
  <si>
    <t>A-01-02-01-001-009</t>
  </si>
  <si>
    <t>A-01-02-01-001-010</t>
  </si>
  <si>
    <t>A-01-02-02-001</t>
  </si>
  <si>
    <t>A-01-02-02-002</t>
  </si>
  <si>
    <t>A-01-02-02-003</t>
  </si>
  <si>
    <t>A-01-02-02-004</t>
  </si>
  <si>
    <t>A-01-02-02-005</t>
  </si>
  <si>
    <t>A-01-02-02-006</t>
  </si>
  <si>
    <t>A-01-02-03-001-001</t>
  </si>
  <si>
    <t>A-01-02-03-001-003</t>
  </si>
  <si>
    <t>A-02-01-01-001-003</t>
  </si>
  <si>
    <t>OTRAS ESTRUCTURAS</t>
  </si>
  <si>
    <t>A-02-01-01-004-003</t>
  </si>
  <si>
    <t>MAQUINARIA PARA USO GENERAL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</si>
  <si>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</si>
  <si>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</si>
  <si>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</si>
  <si>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</si>
  <si>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</si>
  <si>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</si>
  <si>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A-02-01-01-006-002</t>
  </si>
  <si>
    <t>PRODUCTOS DE LA PROPIEDAD INTELECTUAL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</si>
  <si>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</si>
  <si>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</si>
  <si>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</si>
  <si>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</si>
  <si>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</si>
  <si>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</si>
  <si>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</si>
  <si>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</si>
  <si>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</si>
  <si>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</si>
  <si>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</si>
  <si>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</si>
  <si>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</si>
  <si>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</si>
  <si>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</si>
  <si>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</si>
  <si>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A-02-02-01-004-002</t>
  </si>
  <si>
    <t>PRODUCTOS METÁLICOS ELABORADOS (EXCEPTO MAQUINARIA Y EQUIPO)</t>
  </si>
  <si>
    <t>A-02-02-01-004-003</t>
  </si>
  <si>
    <t>A-02-02-01-004-004</t>
  </si>
  <si>
    <t>MAQUINARIA PARA USOS ESPECIALES</t>
  </si>
  <si>
    <t>A-02-02-01-004-006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</si>
  <si>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</si>
  <si>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</si>
  <si>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</si>
  <si>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</si>
  <si>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</si>
  <si>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</si>
  <si>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</si>
  <si>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</si>
  <si>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</si>
  <si>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</si>
  <si>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</si>
  <si>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</si>
  <si>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</si>
  <si>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</si>
  <si>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A-02-02-02-008-001</t>
  </si>
  <si>
    <t>SERVICIOS DE INVESTIGACIÓN Y DESARROLLO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</si>
  <si>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</si>
  <si>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</si>
  <si>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</si>
  <si>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</si>
  <si>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</si>
  <si>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</si>
  <si>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</si>
  <si>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</si>
  <si>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</si>
  <si>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</si>
  <si>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</si>
  <si>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</si>
  <si>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</si>
  <si>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</si>
  <si>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</si>
  <si>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</si>
  <si>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</si>
  <si>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</si>
  <si>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</si>
  <si>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</si>
  <si>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</si>
  <si>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</si>
  <si>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</si>
  <si>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</si>
  <si>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</si>
  <si>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</si>
  <si>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A-02-02-03</t>
  </si>
  <si>
    <t>GASTOS IMPREVISTOS</t>
  </si>
  <si>
    <t>A-05-01-01-000-001</t>
  </si>
  <si>
    <t>PRODUCTOS DE LA AGRICULTURA Y LA HORTICULTURA</t>
  </si>
  <si>
    <t>A-05-01-01-002-003</t>
  </si>
  <si>
    <t>PRODUCTOS DE MOLINERÍA, ALMIDONES Y PRODUCTOS DERIVADOS DEL ALMIDÓN; OTROS PRODUCTOS ALIMENTICIOS</t>
  </si>
  <si>
    <t>A-05-01-01-003-008</t>
  </si>
  <si>
    <t>MUEBLES; OTROS BIENES TRANSPORTABLES N.C.P.</t>
  </si>
  <si>
    <t>A-05-01-01-004-002</t>
  </si>
  <si>
    <t>A-05-01-01-004-003</t>
  </si>
  <si>
    <t>A-05-01-02-009-002</t>
  </si>
  <si>
    <t>A-08-01-02-001</t>
  </si>
  <si>
    <t>IMPUESTO PREDIAL Y SOBRETASA AMBIENTAL</t>
  </si>
  <si>
    <t>A-08-01-02-006</t>
  </si>
  <si>
    <t>IMPUESTO SOBRE VEHÍCULOS AUTOMOTORES</t>
  </si>
  <si>
    <t>C-2202-0700-4-0-2202026-02</t>
  </si>
  <si>
    <t xml:space="preserve">ADQUISICIÓN DE BIENES Y SERVICIOS - SEDES DE INSTITUCIONES DE EDUCACIÓN SUPERIOR O TERCIARIAMEJORADAS - CONSTRUCCIÓN , REMODELACIÓN Y ADECUACIÓN DE LA INFRAESTRUCTURA FÍSICA DEL CAMPUS DEL INSTITUTO TOLIMENSE DE FORMACIÓN TÉCNICA PROFESIONAL "ITFIP" </t>
  </si>
  <si>
    <t>C-2202-0700-5-0-2202026-02</t>
  </si>
  <si>
    <t>ADQUISICIÓN DE BIENES Y SERVICIOS - SEDES DE INSTITUCIONES DE EDUCACIÓN SUPERIOR O TERCIARIAMEJORADAS - CONSTRUCCIÓN Y MEJORAMIENTO DE ESCENARIOS ACADÉMICOS DEPORTIVOS, FORMATIVOS Y COMPETITIVOS EN EL INSTITUTO TOLIMENSE DE FORMACIÓN TÉCNICA PROFESIO</t>
  </si>
  <si>
    <t>C-2202-0700-6-0-2202006-02</t>
  </si>
  <si>
    <t>ADQUISICIÓN DE BIENES Y SERVICIOS - SERVICIO DE APOYO PARA LA PERMANENCIA A LA EDUCACIÓN SUPERIOR O TERCIARIA - FORTALECIMIENTO DE LOS PROGRAMAS DE BIENESTAR UNIVERSITARIO Y GESTIÓN ACADÉMICA EN EL INSTITUTO TOLIMENSE DE FORMACIÓN TÉCNICA PROFESIONAL</t>
  </si>
  <si>
    <t>C-2202-0700-7-0-2202029-02</t>
  </si>
  <si>
    <t>ADQUISICIÓN DE BIENES Y SERVICIOS - SERVICIO DE ACONDICIONAMIENTO DE AMBIENTES DE APRENDIZAJE - DOTACIÓN Y MEJORAMIENTO DE LA INFRAESTRUCTURA TECNOLÓGICA, LOS RECURSOS EDUCATIVOS Y BIBLIOTECA Y LOS LABORATORIOS ACADÉMICOS DEL INSTITUTO DE TOLIMENSE F</t>
  </si>
  <si>
    <t>C-2202-0700-8-0-2202050-02</t>
  </si>
  <si>
    <t>ADQUISICIÓN DE BIENES Y SERVICIOS - AMBIENTES DE APRENDIZAJE DOTADOS - DOTACION DE AMBIENTES DE APRENDIZAJES EN EL INSTITUTO TOLIMENSE DE FORMACION TECNICA PROFESIONAL -ITFIP- EN  EL ESPINAL,   TOLIMA</t>
  </si>
  <si>
    <t>C-2202-0700-9-0-2202053-02</t>
  </si>
  <si>
    <t xml:space="preserve">ADQUISICIÓN DE BIENES Y SERVICIOS - SERVICIOS DE APOYO A LA INVESTIGACIÓN, PROYECCIÓN SOCIAL E INTERNACIONALIZACIÓN - FORTALECIMIENTO A LOS PROCESOS DE INVESTIGACION E INNOVACION EN EL INSTITUTO TOLIMENSE DE FORMACION TECNICA PROFESIONAL "ITFIP" EN </t>
  </si>
  <si>
    <t>A-03-03-04-001</t>
  </si>
  <si>
    <t>TRANSFERENCIAS BIENESTAR UNIVERSITARIO (LEY 30 DE 1992)</t>
  </si>
  <si>
    <t>495.234.300,00</t>
  </si>
  <si>
    <t>124.585.624,00</t>
  </si>
  <si>
    <t>370.648.676,00</t>
  </si>
  <si>
    <t>63.758.806,00</t>
  </si>
  <si>
    <t>61.418.882,00</t>
  </si>
  <si>
    <t>Valor inicial del presupuesto de inversión 2021</t>
  </si>
  <si>
    <t>Valor en pesos de recursos de inversión comprometidos a mayo de 2021 (RP).</t>
  </si>
  <si>
    <t>Porcentaje de recursos de inversión comprometidos a mayo 2021 (RP).</t>
  </si>
  <si>
    <t>Valor en pesos de recursos de inversión obligados (pagados) a mayo de 2021.</t>
  </si>
  <si>
    <t>Porcentaje de los recursos de inversión obligados (pagados) a mayo de 2021.</t>
  </si>
  <si>
    <t>Valor en pesos de recursos de inversión sin comprometer</t>
  </si>
  <si>
    <t>Porcentaje de recursos de inversión sin comprometer</t>
  </si>
  <si>
    <t>Valor en pesos del presupuesto inversión 2021 pendiente de giro (MEN) por planes de fomento, para quien aplique.</t>
  </si>
  <si>
    <t>MAPA PRESUPUESTAL</t>
  </si>
  <si>
    <t>ITEM</t>
  </si>
  <si>
    <t>JUNIO</t>
  </si>
  <si>
    <t>JULIO</t>
  </si>
  <si>
    <t>AGOSTO</t>
  </si>
  <si>
    <t>Valor inicial del presupuesto inversión 2021</t>
  </si>
  <si>
    <t>Valor en pesos de recursos de inversión comprometidos a mayo de 2021 (RP)</t>
  </si>
  <si>
    <t>Porcentaje de recursos de inversión comprometidos a mayo de 2021 (RP)</t>
  </si>
  <si>
    <t>Valor en pesos de recursos de inversión obligados (pagados) a mayo de 2021</t>
  </si>
  <si>
    <t>Porcentaje de recursos de inversión obligados (pagados)  a mayo de 2021</t>
  </si>
  <si>
    <t>Valor en pesos del presupuesto inversión 2021 pendiente de giro (MEN) por planes de fomento, para quien aplique</t>
  </si>
  <si>
    <t>Valor recursos de planes de fomento comprometidos (RP)</t>
  </si>
  <si>
    <t>Porcentaje recursos de planes fomento comprometidos (RP)</t>
  </si>
  <si>
    <t>Valor recursos de planes fomento obligados (pagados)</t>
  </si>
  <si>
    <t>Porcentaje recursos de planes fomento obligados (pagados)</t>
  </si>
  <si>
    <t>PROYECCIÓN EJECUCIÓN TERCER TRIMESTRE</t>
  </si>
  <si>
    <t>MEDIDAS EXTRAORDINARIAS QUE LA ALTA DIRECCIÓN IMPLEMENTARÁ PARA ASEGURAR EL MAYOR PORCENTAJE POSIBLE DE RECURSOS OBLIGADOS EN EL TERCER TRIMESTRE 2021</t>
  </si>
  <si>
    <t>Qué resultado espera lograr con esta acción</t>
  </si>
  <si>
    <t>Qué dificultades habrá y cómo las voy a afrontar</t>
  </si>
  <si>
    <t>julio</t>
  </si>
  <si>
    <t>agosto</t>
  </si>
  <si>
    <t>Realizar reuniones semanales de seguimiento a la ejecucion</t>
  </si>
  <si>
    <t>Tiempos de cumplimiento para los procesos de contratacion</t>
  </si>
  <si>
    <t>Se ejecuten los recursos de acuerdo a lo programado</t>
  </si>
  <si>
    <t>Programacion de recursos en el PAC para el pago respectivo</t>
  </si>
  <si>
    <t>Iniciar el proceso contractual en los tiempos establecidos</t>
  </si>
  <si>
    <t>Realizar borradores de prepliegos de acuerdo a los planeado, para cuando lleguen los recursos y se tenga el CDP se puede iniciar el proceso</t>
  </si>
  <si>
    <t>Acciónes</t>
  </si>
  <si>
    <t>Nota: Se ejecutaran dichos recursos en el cuarto trimestres , debido a los tramites de 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</si>
</sst>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-&quot;$&quot;\ #,##0.00"/>
    <numFmt numFmtId="165" formatCode="#,##0;00"/>
  </numFmts>
  <fonts count="1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11"/>
      <color rgb="FFFF0000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u/>
      <sz val="16"/>
      <color rgb="FF222222"/>
      <name val="Arial"/>
      <family val="2"/>
    </font>
    <font>
      <b/>
      <sz val="14"/>
      <color rgb="FF000000"/>
      <name val="Arial"/>
      <family val="2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8" fillId="0" borderId="0" xfId="0" applyFont="1" applyFill="1" applyBorder="1"/>
    <xf numFmtId="0" fontId="5" fillId="2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3" borderId="1" xfId="0" applyNumberFormat="1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164" fontId="6" fillId="3" borderId="1" xfId="0" applyNumberFormat="1" applyFont="1" applyFill="1" applyBorder="1" applyAlignment="1">
      <alignment horizontal="right" vertical="center" wrapText="1" readingOrder="1"/>
    </xf>
    <xf numFmtId="0" fontId="3" fillId="4" borderId="1" xfId="0" applyNumberFormat="1" applyFont="1" applyFill="1" applyBorder="1" applyAlignment="1">
      <alignment horizontal="left" vertical="center" wrapText="1" readingOrder="1"/>
    </xf>
    <xf numFmtId="164" fontId="3" fillId="4" borderId="1" xfId="0" applyNumberFormat="1" applyFont="1" applyFill="1" applyBorder="1" applyAlignment="1">
      <alignment horizontal="right" vertical="center" wrapText="1" readingOrder="1"/>
    </xf>
    <xf numFmtId="164" fontId="6" fillId="4" borderId="1" xfId="0" applyNumberFormat="1" applyFont="1" applyFill="1" applyBorder="1" applyAlignment="1">
      <alignment horizontal="right" vertical="center" wrapText="1" readingOrder="1"/>
    </xf>
    <xf numFmtId="0" fontId="3" fillId="5" borderId="1" xfId="0" applyNumberFormat="1" applyFont="1" applyFill="1" applyBorder="1" applyAlignment="1">
      <alignment horizontal="left" vertical="center" wrapText="1" readingOrder="1"/>
    </xf>
    <xf numFmtId="164" fontId="3" fillId="5" borderId="1" xfId="0" applyNumberFormat="1" applyFont="1" applyFill="1" applyBorder="1" applyAlignment="1">
      <alignment horizontal="right" vertical="center" wrapText="1" readingOrder="1"/>
    </xf>
    <xf numFmtId="164" fontId="6" fillId="5" borderId="1" xfId="0" applyNumberFormat="1" applyFont="1" applyFill="1" applyBorder="1" applyAlignment="1">
      <alignment horizontal="right" vertical="center" wrapText="1" readingOrder="1"/>
    </xf>
    <xf numFmtId="0" fontId="3" fillId="6" borderId="1" xfId="0" applyNumberFormat="1" applyFont="1" applyFill="1" applyBorder="1" applyAlignment="1">
      <alignment horizontal="left" vertical="center" wrapText="1" readingOrder="1"/>
    </xf>
    <xf numFmtId="164" fontId="3" fillId="6" borderId="1" xfId="0" applyNumberFormat="1" applyFont="1" applyFill="1" applyBorder="1" applyAlignment="1">
      <alignment horizontal="right" vertical="center" wrapText="1" readingOrder="1"/>
    </xf>
    <xf numFmtId="164" fontId="6" fillId="6" borderId="1" xfId="0" applyNumberFormat="1" applyFont="1" applyFill="1" applyBorder="1" applyAlignment="1">
      <alignment horizontal="right" vertical="center" wrapText="1" readingOrder="1"/>
    </xf>
    <xf numFmtId="0" fontId="3" fillId="7" borderId="1" xfId="0" applyNumberFormat="1" applyFont="1" applyFill="1" applyBorder="1" applyAlignment="1">
      <alignment vertical="center" wrapText="1" readingOrder="1"/>
    </xf>
    <xf numFmtId="0" fontId="6" fillId="7" borderId="1" xfId="0" applyNumberFormat="1" applyFont="1" applyFill="1" applyBorder="1" applyAlignment="1">
      <alignment horizontal="center" vertical="center" wrapText="1" readingOrder="1"/>
    </xf>
    <xf numFmtId="0" fontId="3" fillId="7" borderId="1" xfId="0" applyNumberFormat="1" applyFont="1" applyFill="1" applyBorder="1" applyAlignment="1">
      <alignment horizontal="left" vertical="center" wrapText="1" readingOrder="1"/>
    </xf>
    <xf numFmtId="164" fontId="3" fillId="7" borderId="1" xfId="0" applyNumberFormat="1" applyFont="1" applyFill="1" applyBorder="1" applyAlignment="1">
      <alignment horizontal="right" vertical="center" wrapText="1" readingOrder="1"/>
    </xf>
    <xf numFmtId="164" fontId="6" fillId="7" borderId="1" xfId="0" applyNumberFormat="1" applyFont="1" applyFill="1" applyBorder="1" applyAlignment="1">
      <alignment horizontal="right" vertical="center" wrapText="1" readingOrder="1"/>
    </xf>
    <xf numFmtId="0" fontId="3" fillId="5" borderId="1" xfId="0" applyNumberFormat="1" applyFont="1" applyFill="1" applyBorder="1" applyAlignment="1">
      <alignment vertical="center" wrapText="1" readingOrder="1"/>
    </xf>
    <xf numFmtId="0" fontId="3" fillId="5" borderId="1" xfId="0" applyNumberFormat="1" applyFont="1" applyFill="1" applyBorder="1" applyAlignment="1">
      <alignment horizontal="center" vertical="center" wrapText="1" readingOrder="1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0" fontId="3" fillId="8" borderId="1" xfId="0" applyNumberFormat="1" applyFont="1" applyFill="1" applyBorder="1" applyAlignment="1">
      <alignment horizontal="center" vertical="center" wrapText="1" readingOrder="1"/>
    </xf>
    <xf numFmtId="0" fontId="9" fillId="8" borderId="1" xfId="0" applyNumberFormat="1" applyFont="1" applyFill="1" applyBorder="1" applyAlignment="1">
      <alignment horizontal="left" vertical="center" wrapText="1" readingOrder="1"/>
    </xf>
    <xf numFmtId="164" fontId="3" fillId="8" borderId="1" xfId="0" applyNumberFormat="1" applyFont="1" applyFill="1" applyBorder="1" applyAlignment="1">
      <alignment horizontal="right" vertical="center" wrapText="1" readingOrder="1"/>
    </xf>
    <xf numFmtId="164" fontId="6" fillId="8" borderId="1" xfId="0" applyNumberFormat="1" applyFont="1" applyFill="1" applyBorder="1" applyAlignment="1">
      <alignment horizontal="right" vertical="center" wrapText="1" readingOrder="1"/>
    </xf>
    <xf numFmtId="0" fontId="3" fillId="3" borderId="1" xfId="0" applyNumberFormat="1" applyFont="1" applyFill="1" applyBorder="1" applyAlignment="1">
      <alignment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4" fillId="0" borderId="3" xfId="0" applyNumberFormat="1" applyFont="1" applyFill="1" applyBorder="1" applyAlignment="1">
      <alignment horizontal="right" vertical="center" wrapText="1" readingOrder="1"/>
    </xf>
    <xf numFmtId="0" fontId="7" fillId="0" borderId="3" xfId="0" applyNumberFormat="1" applyFont="1" applyFill="1" applyBorder="1" applyAlignment="1">
      <alignment horizontal="righ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164" fontId="6" fillId="0" borderId="2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4" borderId="2" xfId="0" applyNumberFormat="1" applyFont="1" applyFill="1" applyBorder="1" applyAlignment="1">
      <alignment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  <xf numFmtId="0" fontId="3" fillId="4" borderId="2" xfId="0" applyNumberFormat="1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vertical="center" wrapText="1" readingOrder="1"/>
    </xf>
    <xf numFmtId="164" fontId="6" fillId="4" borderId="2" xfId="0" applyNumberFormat="1" applyFont="1" applyFill="1" applyBorder="1" applyAlignment="1">
      <alignment horizontal="right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164" fontId="11" fillId="0" borderId="2" xfId="0" applyNumberFormat="1" applyFont="1" applyFill="1" applyBorder="1" applyAlignment="1">
      <alignment horizontal="right" vertical="center" wrapText="1" readingOrder="1"/>
    </xf>
    <xf numFmtId="0" fontId="12" fillId="9" borderId="5" xfId="0" applyFont="1" applyFill="1" applyBorder="1" applyAlignment="1">
      <alignment horizontal="justify" vertical="center" wrapText="1"/>
    </xf>
    <xf numFmtId="0" fontId="12" fillId="9" borderId="6" xfId="0" applyFont="1" applyFill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13" fillId="9" borderId="4" xfId="0" applyFont="1" applyFill="1" applyBorder="1" applyAlignment="1">
      <alignment horizontal="justify" vertical="center" wrapText="1"/>
    </xf>
    <xf numFmtId="0" fontId="1" fillId="9" borderId="4" xfId="0" applyFont="1" applyFill="1" applyBorder="1" applyAlignment="1">
      <alignment vertical="top" wrapText="1"/>
    </xf>
    <xf numFmtId="165" fontId="12" fillId="9" borderId="6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/>
    <xf numFmtId="9" fontId="12" fillId="9" borderId="6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/>
    <xf numFmtId="0" fontId="13" fillId="10" borderId="5" xfId="0" applyFont="1" applyFill="1" applyBorder="1" applyAlignment="1">
      <alignment horizontal="justify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justify" vertical="center" wrapText="1"/>
    </xf>
    <xf numFmtId="164" fontId="14" fillId="0" borderId="4" xfId="0" applyNumberFormat="1" applyFont="1" applyFill="1" applyBorder="1" applyAlignment="1">
      <alignment horizontal="right" vertical="center" wrapText="1" readingOrder="1"/>
    </xf>
    <xf numFmtId="10" fontId="13" fillId="9" borderId="4" xfId="0" applyNumberFormat="1" applyFont="1" applyFill="1" applyBorder="1" applyAlignment="1">
      <alignment horizontal="right" vertical="center" wrapText="1"/>
    </xf>
    <xf numFmtId="0" fontId="12" fillId="9" borderId="6" xfId="0" applyFont="1" applyFill="1" applyBorder="1" applyAlignment="1">
      <alignment horizontal="right" vertical="center" wrapText="1"/>
    </xf>
    <xf numFmtId="9" fontId="12" fillId="9" borderId="6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topLeftCell="A104" workbookViewId="0">
      <selection activeCell="G111" sqref="G111"/>
    </sheetView>
  </sheetViews>
  <sheetFormatPr baseColWidth="10" defaultRowHeight="14.4" x14ac:dyDescent="0.3"/>
  <cols>
    <col min="1" max="1" width="21.5546875" customWidth="1"/>
    <col min="2" max="2" width="9.5546875" style="9" customWidth="1"/>
    <col min="3" max="3" width="27.5546875" customWidth="1"/>
    <col min="4" max="5" width="18.88671875" customWidth="1"/>
    <col min="6" max="6" width="18.88671875" style="9" customWidth="1"/>
    <col min="7" max="9" width="18.88671875" customWidth="1"/>
    <col min="10" max="10" width="0" hidden="1" customWidth="1"/>
    <col min="11" max="11" width="13" customWidth="1"/>
  </cols>
  <sheetData>
    <row r="1" spans="1:9" x14ac:dyDescent="0.3">
      <c r="A1" s="2" t="s">
        <v>0</v>
      </c>
      <c r="B1" s="7" t="s">
        <v>0</v>
      </c>
      <c r="C1" s="2" t="s">
        <v>0</v>
      </c>
      <c r="D1" s="2" t="s">
        <v>0</v>
      </c>
      <c r="E1" s="2" t="s">
        <v>0</v>
      </c>
      <c r="F1" s="7" t="s">
        <v>0</v>
      </c>
      <c r="G1" s="2" t="s">
        <v>0</v>
      </c>
      <c r="H1" s="2" t="s">
        <v>0</v>
      </c>
      <c r="I1" s="2" t="s">
        <v>0</v>
      </c>
    </row>
    <row r="2" spans="1:9" x14ac:dyDescent="0.3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  <c r="F2" s="7" t="s">
        <v>0</v>
      </c>
      <c r="G2" s="2" t="s">
        <v>0</v>
      </c>
      <c r="H2" s="2" t="s">
        <v>0</v>
      </c>
      <c r="I2" s="2" t="s">
        <v>0</v>
      </c>
    </row>
    <row r="3" spans="1:9" x14ac:dyDescent="0.3">
      <c r="A3" s="2" t="s">
        <v>0</v>
      </c>
      <c r="B3" s="2" t="s">
        <v>0</v>
      </c>
      <c r="C3" s="2" t="s">
        <v>0</v>
      </c>
      <c r="D3" s="2" t="s">
        <v>0</v>
      </c>
      <c r="E3" s="2" t="s">
        <v>0</v>
      </c>
      <c r="F3" s="7" t="s">
        <v>0</v>
      </c>
      <c r="G3" s="2" t="s">
        <v>0</v>
      </c>
      <c r="H3" s="2" t="s">
        <v>0</v>
      </c>
      <c r="I3" s="2" t="s">
        <v>0</v>
      </c>
    </row>
    <row r="4" spans="1:9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0" t="s">
        <v>6</v>
      </c>
      <c r="G4" s="1" t="s">
        <v>7</v>
      </c>
      <c r="H4" s="1" t="s">
        <v>8</v>
      </c>
      <c r="I4" s="1" t="s">
        <v>9</v>
      </c>
    </row>
    <row r="5" spans="1:9" hidden="1" x14ac:dyDescent="0.3">
      <c r="A5" s="5" t="s">
        <v>10</v>
      </c>
      <c r="B5" s="11" t="s">
        <v>11</v>
      </c>
      <c r="C5" s="4" t="s">
        <v>12</v>
      </c>
      <c r="D5" s="6">
        <v>3897925066</v>
      </c>
      <c r="E5" s="6">
        <v>1432831672</v>
      </c>
      <c r="F5" s="8">
        <v>2465093394</v>
      </c>
      <c r="G5" s="6">
        <v>1432831672</v>
      </c>
      <c r="H5" s="6">
        <v>1431750224</v>
      </c>
      <c r="I5" s="6">
        <v>1428267234</v>
      </c>
    </row>
    <row r="6" spans="1:9" hidden="1" x14ac:dyDescent="0.3">
      <c r="A6" s="5" t="s">
        <v>13</v>
      </c>
      <c r="B6" s="11" t="s">
        <v>11</v>
      </c>
      <c r="C6" s="4" t="s">
        <v>14</v>
      </c>
      <c r="D6" s="6">
        <v>233752665</v>
      </c>
      <c r="E6" s="6">
        <v>86155092</v>
      </c>
      <c r="F6" s="8">
        <v>147597573</v>
      </c>
      <c r="G6" s="6">
        <v>86155091.799999997</v>
      </c>
      <c r="H6" s="6">
        <v>86155091.799999997</v>
      </c>
      <c r="I6" s="6">
        <v>86155091.799999997</v>
      </c>
    </row>
    <row r="7" spans="1:9" hidden="1" x14ac:dyDescent="0.3">
      <c r="A7" s="5" t="s">
        <v>15</v>
      </c>
      <c r="B7" s="11" t="s">
        <v>11</v>
      </c>
      <c r="C7" s="4" t="s">
        <v>16</v>
      </c>
      <c r="D7" s="6">
        <v>31926446</v>
      </c>
      <c r="E7" s="6">
        <v>12558620</v>
      </c>
      <c r="F7" s="8">
        <v>19367826</v>
      </c>
      <c r="G7" s="6">
        <v>12558620</v>
      </c>
      <c r="H7" s="6">
        <v>12492522</v>
      </c>
      <c r="I7" s="6">
        <v>12492522</v>
      </c>
    </row>
    <row r="8" spans="1:9" hidden="1" x14ac:dyDescent="0.3">
      <c r="A8" s="5" t="s">
        <v>17</v>
      </c>
      <c r="B8" s="11" t="s">
        <v>11</v>
      </c>
      <c r="C8" s="4" t="s">
        <v>18</v>
      </c>
      <c r="D8" s="6">
        <v>51391142</v>
      </c>
      <c r="E8" s="6">
        <v>19688468</v>
      </c>
      <c r="F8" s="8">
        <v>31702674</v>
      </c>
      <c r="G8" s="6">
        <v>19688468</v>
      </c>
      <c r="H8" s="6">
        <v>19582014</v>
      </c>
      <c r="I8" s="6">
        <v>19582014</v>
      </c>
    </row>
    <row r="9" spans="1:9" hidden="1" x14ac:dyDescent="0.3">
      <c r="A9" s="5" t="s">
        <v>19</v>
      </c>
      <c r="B9" s="11" t="s">
        <v>11</v>
      </c>
      <c r="C9" s="4" t="s">
        <v>20</v>
      </c>
      <c r="D9" s="6">
        <v>193030839</v>
      </c>
      <c r="E9" s="6">
        <v>4172688</v>
      </c>
      <c r="F9" s="8">
        <v>188858151</v>
      </c>
      <c r="G9" s="6">
        <v>4172688</v>
      </c>
      <c r="H9" s="6">
        <v>4172688</v>
      </c>
      <c r="I9" s="6">
        <v>4172688</v>
      </c>
    </row>
    <row r="10" spans="1:9" ht="20.399999999999999" hidden="1" x14ac:dyDescent="0.3">
      <c r="A10" s="5" t="s">
        <v>21</v>
      </c>
      <c r="B10" s="11" t="s">
        <v>11</v>
      </c>
      <c r="C10" s="4" t="s">
        <v>22</v>
      </c>
      <c r="D10" s="6">
        <v>138024100</v>
      </c>
      <c r="E10" s="6">
        <v>80947004</v>
      </c>
      <c r="F10" s="8">
        <v>57077096</v>
      </c>
      <c r="G10" s="6">
        <v>60026869</v>
      </c>
      <c r="H10" s="6">
        <v>60026869</v>
      </c>
      <c r="I10" s="6">
        <v>60026869</v>
      </c>
    </row>
    <row r="11" spans="1:9" ht="20.399999999999999" hidden="1" x14ac:dyDescent="0.3">
      <c r="A11" s="5" t="s">
        <v>23</v>
      </c>
      <c r="B11" s="11" t="s">
        <v>11</v>
      </c>
      <c r="C11" s="4" t="s">
        <v>24</v>
      </c>
      <c r="D11" s="6">
        <v>23534964</v>
      </c>
      <c r="E11" s="6">
        <v>23534964</v>
      </c>
      <c r="F11" s="8">
        <v>0</v>
      </c>
      <c r="G11" s="6">
        <v>15039110</v>
      </c>
      <c r="H11" s="6">
        <v>15039110</v>
      </c>
      <c r="I11" s="6">
        <v>15039110</v>
      </c>
    </row>
    <row r="12" spans="1:9" hidden="1" x14ac:dyDescent="0.3">
      <c r="A12" s="5" t="s">
        <v>25</v>
      </c>
      <c r="B12" s="11" t="s">
        <v>11</v>
      </c>
      <c r="C12" s="4" t="s">
        <v>26</v>
      </c>
      <c r="D12" s="6">
        <v>418966919</v>
      </c>
      <c r="E12" s="6">
        <v>0</v>
      </c>
      <c r="F12" s="8">
        <v>418966919</v>
      </c>
      <c r="G12" s="6">
        <v>0</v>
      </c>
      <c r="H12" s="6">
        <v>0</v>
      </c>
      <c r="I12" s="6">
        <v>0</v>
      </c>
    </row>
    <row r="13" spans="1:9" hidden="1" x14ac:dyDescent="0.3">
      <c r="A13" s="5" t="s">
        <v>27</v>
      </c>
      <c r="B13" s="11" t="s">
        <v>11</v>
      </c>
      <c r="C13" s="4" t="s">
        <v>28</v>
      </c>
      <c r="D13" s="6">
        <v>212759727</v>
      </c>
      <c r="E13" s="6">
        <v>42714678</v>
      </c>
      <c r="F13" s="8">
        <v>170045049</v>
      </c>
      <c r="G13" s="6">
        <v>42714678</v>
      </c>
      <c r="H13" s="6">
        <v>42714678</v>
      </c>
      <c r="I13" s="6">
        <v>42714678</v>
      </c>
    </row>
    <row r="14" spans="1:9" ht="20.399999999999999" hidden="1" x14ac:dyDescent="0.3">
      <c r="A14" s="5" t="s">
        <v>29</v>
      </c>
      <c r="B14" s="11" t="s">
        <v>11</v>
      </c>
      <c r="C14" s="4" t="s">
        <v>30</v>
      </c>
      <c r="D14" s="6">
        <v>579117697</v>
      </c>
      <c r="E14" s="6">
        <v>210402527</v>
      </c>
      <c r="F14" s="8">
        <v>368715170</v>
      </c>
      <c r="G14" s="6">
        <v>210402527</v>
      </c>
      <c r="H14" s="6">
        <v>210402527</v>
      </c>
      <c r="I14" s="6">
        <v>210402527</v>
      </c>
    </row>
    <row r="15" spans="1:9" ht="20.399999999999999" hidden="1" x14ac:dyDescent="0.3">
      <c r="A15" s="5" t="s">
        <v>31</v>
      </c>
      <c r="B15" s="11" t="s">
        <v>11</v>
      </c>
      <c r="C15" s="4" t="s">
        <v>32</v>
      </c>
      <c r="D15" s="6">
        <v>437339527</v>
      </c>
      <c r="E15" s="6">
        <v>151067878</v>
      </c>
      <c r="F15" s="8">
        <v>286271649</v>
      </c>
      <c r="G15" s="6">
        <v>151067878</v>
      </c>
      <c r="H15" s="6">
        <v>151067878</v>
      </c>
      <c r="I15" s="6">
        <v>151067878</v>
      </c>
    </row>
    <row r="16" spans="1:9" hidden="1" x14ac:dyDescent="0.3">
      <c r="A16" s="5" t="s">
        <v>33</v>
      </c>
      <c r="B16" s="11" t="s">
        <v>11</v>
      </c>
      <c r="C16" s="4" t="s">
        <v>34</v>
      </c>
      <c r="D16" s="6">
        <v>455771906</v>
      </c>
      <c r="E16" s="6">
        <v>142217175</v>
      </c>
      <c r="F16" s="8">
        <v>313554731</v>
      </c>
      <c r="G16" s="6">
        <v>142217175</v>
      </c>
      <c r="H16" s="6">
        <v>142217175</v>
      </c>
      <c r="I16" s="6">
        <v>142217175</v>
      </c>
    </row>
    <row r="17" spans="1:9" ht="20.399999999999999" hidden="1" x14ac:dyDescent="0.3">
      <c r="A17" s="5" t="s">
        <v>35</v>
      </c>
      <c r="B17" s="11" t="s">
        <v>11</v>
      </c>
      <c r="C17" s="4" t="s">
        <v>36</v>
      </c>
      <c r="D17" s="6">
        <v>191414895</v>
      </c>
      <c r="E17" s="6">
        <v>72841000</v>
      </c>
      <c r="F17" s="8">
        <v>118573895</v>
      </c>
      <c r="G17" s="6">
        <v>72841000</v>
      </c>
      <c r="H17" s="6">
        <v>72841000</v>
      </c>
      <c r="I17" s="6">
        <v>72841000</v>
      </c>
    </row>
    <row r="18" spans="1:9" ht="20.399999999999999" hidden="1" x14ac:dyDescent="0.3">
      <c r="A18" s="5" t="s">
        <v>37</v>
      </c>
      <c r="B18" s="11" t="s">
        <v>11</v>
      </c>
      <c r="C18" s="4" t="s">
        <v>38</v>
      </c>
      <c r="D18" s="6">
        <v>24151260</v>
      </c>
      <c r="E18" s="6">
        <v>9281400</v>
      </c>
      <c r="F18" s="8">
        <v>14869860</v>
      </c>
      <c r="G18" s="6">
        <v>9281400</v>
      </c>
      <c r="H18" s="6">
        <v>9281400</v>
      </c>
      <c r="I18" s="6">
        <v>9281400</v>
      </c>
    </row>
    <row r="19" spans="1:9" hidden="1" x14ac:dyDescent="0.3">
      <c r="A19" s="5" t="s">
        <v>39</v>
      </c>
      <c r="B19" s="11" t="s">
        <v>11</v>
      </c>
      <c r="C19" s="4" t="s">
        <v>40</v>
      </c>
      <c r="D19" s="6">
        <v>143574480</v>
      </c>
      <c r="E19" s="6">
        <v>54635300</v>
      </c>
      <c r="F19" s="8">
        <v>88939180</v>
      </c>
      <c r="G19" s="6">
        <v>54635300</v>
      </c>
      <c r="H19" s="6">
        <v>54635300</v>
      </c>
      <c r="I19" s="6">
        <v>54635300</v>
      </c>
    </row>
    <row r="20" spans="1:9" hidden="1" x14ac:dyDescent="0.3">
      <c r="A20" s="5" t="s">
        <v>41</v>
      </c>
      <c r="B20" s="11" t="s">
        <v>11</v>
      </c>
      <c r="C20" s="4" t="s">
        <v>42</v>
      </c>
      <c r="D20" s="6">
        <v>151380187</v>
      </c>
      <c r="E20" s="6">
        <v>53875907</v>
      </c>
      <c r="F20" s="8">
        <v>97504280</v>
      </c>
      <c r="G20" s="6">
        <v>53875907</v>
      </c>
      <c r="H20" s="6">
        <v>53875907</v>
      </c>
      <c r="I20" s="6">
        <v>53875907</v>
      </c>
    </row>
    <row r="21" spans="1:9" hidden="1" x14ac:dyDescent="0.3">
      <c r="A21" s="5" t="s">
        <v>43</v>
      </c>
      <c r="B21" s="11" t="s">
        <v>11</v>
      </c>
      <c r="C21" s="4" t="s">
        <v>44</v>
      </c>
      <c r="D21" s="6">
        <v>5000000</v>
      </c>
      <c r="E21" s="6">
        <v>3637386</v>
      </c>
      <c r="F21" s="8">
        <v>1362614</v>
      </c>
      <c r="G21" s="6">
        <v>3637386</v>
      </c>
      <c r="H21" s="6">
        <v>3637386</v>
      </c>
      <c r="I21" s="6">
        <v>3637386</v>
      </c>
    </row>
    <row r="22" spans="1:9" ht="20.399999999999999" hidden="1" x14ac:dyDescent="0.3">
      <c r="A22" s="5" t="s">
        <v>45</v>
      </c>
      <c r="B22" s="11" t="s">
        <v>11</v>
      </c>
      <c r="C22" s="4" t="s">
        <v>46</v>
      </c>
      <c r="D22" s="6">
        <v>22911505</v>
      </c>
      <c r="E22" s="6">
        <v>4188908</v>
      </c>
      <c r="F22" s="8">
        <v>18722597</v>
      </c>
      <c r="G22" s="6">
        <v>4188908</v>
      </c>
      <c r="H22" s="6">
        <v>4188908</v>
      </c>
      <c r="I22" s="6">
        <v>4188908</v>
      </c>
    </row>
    <row r="23" spans="1:9" hidden="1" x14ac:dyDescent="0.3">
      <c r="A23" s="5" t="s">
        <v>47</v>
      </c>
      <c r="B23" s="11" t="s">
        <v>11</v>
      </c>
      <c r="C23" s="4" t="s">
        <v>48</v>
      </c>
      <c r="D23" s="6">
        <v>20000000</v>
      </c>
      <c r="E23" s="6">
        <v>4409810</v>
      </c>
      <c r="F23" s="8">
        <v>15590190</v>
      </c>
      <c r="G23" s="6">
        <v>4409810</v>
      </c>
      <c r="H23" s="6">
        <v>4409810</v>
      </c>
      <c r="I23" s="6">
        <v>4409810</v>
      </c>
    </row>
    <row r="24" spans="1:9" hidden="1" x14ac:dyDescent="0.3">
      <c r="A24" s="5" t="s">
        <v>49</v>
      </c>
      <c r="B24" s="11" t="s">
        <v>11</v>
      </c>
      <c r="C24" s="4" t="s">
        <v>50</v>
      </c>
      <c r="D24" s="6">
        <v>69827917</v>
      </c>
      <c r="E24" s="6">
        <v>19379359</v>
      </c>
      <c r="F24" s="8">
        <v>50448558</v>
      </c>
      <c r="G24" s="6">
        <v>19379358.399999999</v>
      </c>
      <c r="H24" s="6">
        <v>19379358.399999999</v>
      </c>
      <c r="I24" s="6">
        <v>19379358.399999999</v>
      </c>
    </row>
    <row r="25" spans="1:9" hidden="1" x14ac:dyDescent="0.3">
      <c r="A25" s="37" t="s">
        <v>51</v>
      </c>
      <c r="B25" s="38" t="s">
        <v>11</v>
      </c>
      <c r="C25" s="12" t="s">
        <v>12</v>
      </c>
      <c r="D25" s="13">
        <v>459520328</v>
      </c>
      <c r="E25" s="13">
        <v>459520328</v>
      </c>
      <c r="F25" s="14">
        <v>0</v>
      </c>
      <c r="G25" s="6">
        <v>450436038</v>
      </c>
      <c r="H25" s="6">
        <v>335411097</v>
      </c>
      <c r="I25" s="6">
        <v>335411097</v>
      </c>
    </row>
    <row r="26" spans="1:9" hidden="1" x14ac:dyDescent="0.3">
      <c r="A26" s="37" t="s">
        <v>51</v>
      </c>
      <c r="B26" s="31" t="s">
        <v>52</v>
      </c>
      <c r="C26" s="12" t="s">
        <v>12</v>
      </c>
      <c r="D26" s="13">
        <v>2002954539</v>
      </c>
      <c r="E26" s="13">
        <v>1007000000</v>
      </c>
      <c r="F26" s="14">
        <v>995954539</v>
      </c>
      <c r="G26" s="6">
        <v>989925179</v>
      </c>
      <c r="H26" s="6">
        <v>678093820</v>
      </c>
      <c r="I26" s="6">
        <v>339812801</v>
      </c>
    </row>
    <row r="27" spans="1:9" ht="20.399999999999999" hidden="1" x14ac:dyDescent="0.3">
      <c r="A27" s="37" t="s">
        <v>53</v>
      </c>
      <c r="B27" s="38" t="s">
        <v>11</v>
      </c>
      <c r="C27" s="12" t="s">
        <v>22</v>
      </c>
      <c r="D27" s="13">
        <v>17550000</v>
      </c>
      <c r="E27" s="13">
        <v>17550000</v>
      </c>
      <c r="F27" s="14">
        <v>0</v>
      </c>
      <c r="G27" s="6">
        <v>12826770</v>
      </c>
      <c r="H27" s="6">
        <v>0</v>
      </c>
      <c r="I27" s="6">
        <v>0</v>
      </c>
    </row>
    <row r="28" spans="1:9" ht="20.399999999999999" hidden="1" x14ac:dyDescent="0.3">
      <c r="A28" s="37" t="s">
        <v>53</v>
      </c>
      <c r="B28" s="31" t="s">
        <v>52</v>
      </c>
      <c r="C28" s="12" t="s">
        <v>22</v>
      </c>
      <c r="D28" s="13">
        <v>52887200</v>
      </c>
      <c r="E28" s="13">
        <v>37000000</v>
      </c>
      <c r="F28" s="14">
        <v>15887200</v>
      </c>
      <c r="G28" s="6">
        <v>11330570</v>
      </c>
      <c r="H28" s="6">
        <v>0</v>
      </c>
      <c r="I28" s="6">
        <v>0</v>
      </c>
    </row>
    <row r="29" spans="1:9" hidden="1" x14ac:dyDescent="0.3">
      <c r="A29" s="37" t="s">
        <v>54</v>
      </c>
      <c r="B29" s="38" t="s">
        <v>11</v>
      </c>
      <c r="C29" s="12" t="s">
        <v>26</v>
      </c>
      <c r="D29" s="13">
        <v>33896600</v>
      </c>
      <c r="E29" s="13">
        <v>33896600</v>
      </c>
      <c r="F29" s="14">
        <v>0</v>
      </c>
      <c r="G29" s="6">
        <v>33316275</v>
      </c>
      <c r="H29" s="6">
        <v>0</v>
      </c>
      <c r="I29" s="6">
        <v>0</v>
      </c>
    </row>
    <row r="30" spans="1:9" hidden="1" x14ac:dyDescent="0.3">
      <c r="A30" s="37" t="s">
        <v>54</v>
      </c>
      <c r="B30" s="31" t="s">
        <v>52</v>
      </c>
      <c r="C30" s="12" t="s">
        <v>26</v>
      </c>
      <c r="D30" s="13">
        <v>100722771</v>
      </c>
      <c r="E30" s="13">
        <v>62500000</v>
      </c>
      <c r="F30" s="14">
        <v>38222771</v>
      </c>
      <c r="G30" s="6">
        <v>19279336</v>
      </c>
      <c r="H30" s="6">
        <v>0</v>
      </c>
      <c r="I30" s="6">
        <v>0</v>
      </c>
    </row>
    <row r="31" spans="1:9" hidden="1" x14ac:dyDescent="0.3">
      <c r="A31" s="37" t="s">
        <v>55</v>
      </c>
      <c r="B31" s="38" t="s">
        <v>11</v>
      </c>
      <c r="C31" s="12" t="s">
        <v>28</v>
      </c>
      <c r="D31" s="13">
        <v>30183792</v>
      </c>
      <c r="E31" s="13">
        <v>30183792</v>
      </c>
      <c r="F31" s="14">
        <v>0</v>
      </c>
      <c r="G31" s="6">
        <v>18323948</v>
      </c>
      <c r="H31" s="6">
        <v>0</v>
      </c>
      <c r="I31" s="6">
        <v>0</v>
      </c>
    </row>
    <row r="32" spans="1:9" hidden="1" x14ac:dyDescent="0.3">
      <c r="A32" s="37" t="s">
        <v>55</v>
      </c>
      <c r="B32" s="31" t="s">
        <v>52</v>
      </c>
      <c r="C32" s="12" t="s">
        <v>28</v>
      </c>
      <c r="D32" s="13">
        <v>50782751</v>
      </c>
      <c r="E32" s="13">
        <v>38000000</v>
      </c>
      <c r="F32" s="14">
        <v>12782751</v>
      </c>
      <c r="G32" s="6">
        <v>11735385</v>
      </c>
      <c r="H32" s="6">
        <v>0</v>
      </c>
      <c r="I32" s="6">
        <v>0</v>
      </c>
    </row>
    <row r="33" spans="1:9" ht="20.399999999999999" hidden="1" x14ac:dyDescent="0.3">
      <c r="A33" s="37" t="s">
        <v>56</v>
      </c>
      <c r="B33" s="38" t="s">
        <v>11</v>
      </c>
      <c r="C33" s="12" t="s">
        <v>30</v>
      </c>
      <c r="D33" s="13">
        <v>20300000</v>
      </c>
      <c r="E33" s="13">
        <v>15387283</v>
      </c>
      <c r="F33" s="14">
        <v>4912717</v>
      </c>
      <c r="G33" s="6">
        <v>15387283</v>
      </c>
      <c r="H33" s="6">
        <v>15387283</v>
      </c>
      <c r="I33" s="6">
        <v>15387283</v>
      </c>
    </row>
    <row r="34" spans="1:9" ht="20.399999999999999" hidden="1" x14ac:dyDescent="0.3">
      <c r="A34" s="37" t="s">
        <v>56</v>
      </c>
      <c r="B34" s="31" t="s">
        <v>52</v>
      </c>
      <c r="C34" s="12" t="s">
        <v>30</v>
      </c>
      <c r="D34" s="13">
        <v>491325648</v>
      </c>
      <c r="E34" s="13">
        <v>0</v>
      </c>
      <c r="F34" s="14">
        <v>491325648</v>
      </c>
      <c r="G34" s="6">
        <v>0</v>
      </c>
      <c r="H34" s="6">
        <v>0</v>
      </c>
      <c r="I34" s="6">
        <v>0</v>
      </c>
    </row>
    <row r="35" spans="1:9" ht="20.399999999999999" hidden="1" x14ac:dyDescent="0.3">
      <c r="A35" s="37" t="s">
        <v>57</v>
      </c>
      <c r="B35" s="38" t="s">
        <v>11</v>
      </c>
      <c r="C35" s="12" t="s">
        <v>32</v>
      </c>
      <c r="D35" s="13">
        <v>15388800</v>
      </c>
      <c r="E35" s="13">
        <v>11516298</v>
      </c>
      <c r="F35" s="14">
        <v>3872502</v>
      </c>
      <c r="G35" s="6">
        <v>11516298</v>
      </c>
      <c r="H35" s="6">
        <v>11516298</v>
      </c>
      <c r="I35" s="6">
        <v>11516298</v>
      </c>
    </row>
    <row r="36" spans="1:9" ht="20.399999999999999" hidden="1" x14ac:dyDescent="0.3">
      <c r="A36" s="37" t="s">
        <v>57</v>
      </c>
      <c r="B36" s="31" t="s">
        <v>52</v>
      </c>
      <c r="C36" s="12" t="s">
        <v>32</v>
      </c>
      <c r="D36" s="13">
        <v>159000000</v>
      </c>
      <c r="E36" s="13">
        <v>0</v>
      </c>
      <c r="F36" s="14">
        <v>159000000</v>
      </c>
      <c r="G36" s="6">
        <v>0</v>
      </c>
      <c r="H36" s="6">
        <v>0</v>
      </c>
      <c r="I36" s="6">
        <v>0</v>
      </c>
    </row>
    <row r="37" spans="1:9" hidden="1" x14ac:dyDescent="0.3">
      <c r="A37" s="37" t="s">
        <v>58</v>
      </c>
      <c r="B37" s="38" t="s">
        <v>11</v>
      </c>
      <c r="C37" s="12" t="s">
        <v>34</v>
      </c>
      <c r="D37" s="13">
        <v>38500000</v>
      </c>
      <c r="E37" s="13">
        <v>38500000</v>
      </c>
      <c r="F37" s="14">
        <v>0</v>
      </c>
      <c r="G37" s="6">
        <v>38280398</v>
      </c>
      <c r="H37" s="6">
        <v>0</v>
      </c>
      <c r="I37" s="6">
        <v>0</v>
      </c>
    </row>
    <row r="38" spans="1:9" hidden="1" x14ac:dyDescent="0.3">
      <c r="A38" s="37" t="s">
        <v>58</v>
      </c>
      <c r="B38" s="31" t="s">
        <v>52</v>
      </c>
      <c r="C38" s="12" t="s">
        <v>34</v>
      </c>
      <c r="D38" s="13">
        <v>170000000</v>
      </c>
      <c r="E38" s="13">
        <v>159500000</v>
      </c>
      <c r="F38" s="14">
        <v>10500000</v>
      </c>
      <c r="G38" s="6">
        <v>24097049</v>
      </c>
      <c r="H38" s="6">
        <v>0</v>
      </c>
      <c r="I38" s="6">
        <v>0</v>
      </c>
    </row>
    <row r="39" spans="1:9" ht="20.399999999999999" hidden="1" x14ac:dyDescent="0.3">
      <c r="A39" s="37" t="s">
        <v>59</v>
      </c>
      <c r="B39" s="38" t="s">
        <v>11</v>
      </c>
      <c r="C39" s="12" t="s">
        <v>36</v>
      </c>
      <c r="D39" s="13">
        <v>0</v>
      </c>
      <c r="E39" s="13">
        <v>0</v>
      </c>
      <c r="F39" s="14">
        <v>0</v>
      </c>
      <c r="G39" s="6">
        <v>0</v>
      </c>
      <c r="H39" s="6">
        <v>0</v>
      </c>
      <c r="I39" s="6">
        <v>0</v>
      </c>
    </row>
    <row r="40" spans="1:9" ht="20.399999999999999" hidden="1" x14ac:dyDescent="0.3">
      <c r="A40" s="37" t="s">
        <v>60</v>
      </c>
      <c r="B40" s="38" t="s">
        <v>11</v>
      </c>
      <c r="C40" s="12" t="s">
        <v>38</v>
      </c>
      <c r="D40" s="13">
        <v>1000000</v>
      </c>
      <c r="E40" s="13">
        <v>710500</v>
      </c>
      <c r="F40" s="14">
        <v>289500</v>
      </c>
      <c r="G40" s="6">
        <v>710500</v>
      </c>
      <c r="H40" s="6">
        <v>710500</v>
      </c>
      <c r="I40" s="6">
        <v>710500</v>
      </c>
    </row>
    <row r="41" spans="1:9" hidden="1" x14ac:dyDescent="0.3">
      <c r="A41" s="37" t="s">
        <v>61</v>
      </c>
      <c r="B41" s="38" t="s">
        <v>11</v>
      </c>
      <c r="C41" s="12" t="s">
        <v>40</v>
      </c>
      <c r="D41" s="13">
        <v>0</v>
      </c>
      <c r="E41" s="13">
        <v>0</v>
      </c>
      <c r="F41" s="14">
        <v>0</v>
      </c>
      <c r="G41" s="6">
        <v>0</v>
      </c>
      <c r="H41" s="6">
        <v>0</v>
      </c>
      <c r="I41" s="6">
        <v>0</v>
      </c>
    </row>
    <row r="42" spans="1:9" hidden="1" x14ac:dyDescent="0.3">
      <c r="A42" s="37" t="s">
        <v>62</v>
      </c>
      <c r="B42" s="38" t="s">
        <v>11</v>
      </c>
      <c r="C42" s="12" t="s">
        <v>42</v>
      </c>
      <c r="D42" s="13">
        <v>18666080</v>
      </c>
      <c r="E42" s="13">
        <v>18666080</v>
      </c>
      <c r="F42" s="14">
        <v>0</v>
      </c>
      <c r="G42" s="6">
        <v>18323948</v>
      </c>
      <c r="H42" s="6">
        <v>0</v>
      </c>
      <c r="I42" s="6">
        <v>0</v>
      </c>
    </row>
    <row r="43" spans="1:9" hidden="1" x14ac:dyDescent="0.3">
      <c r="A43" s="37" t="s">
        <v>62</v>
      </c>
      <c r="B43" s="31" t="s">
        <v>52</v>
      </c>
      <c r="C43" s="12" t="s">
        <v>42</v>
      </c>
      <c r="D43" s="13">
        <v>94420000</v>
      </c>
      <c r="E43" s="13">
        <v>38500000</v>
      </c>
      <c r="F43" s="14">
        <v>55920000</v>
      </c>
      <c r="G43" s="6">
        <v>11627631</v>
      </c>
      <c r="H43" s="6">
        <v>0</v>
      </c>
      <c r="I43" s="6">
        <v>0</v>
      </c>
    </row>
    <row r="44" spans="1:9" ht="20.399999999999999" hidden="1" x14ac:dyDescent="0.3">
      <c r="A44" s="37" t="s">
        <v>63</v>
      </c>
      <c r="B44" s="38" t="s">
        <v>11</v>
      </c>
      <c r="C44" s="12" t="s">
        <v>46</v>
      </c>
      <c r="D44" s="13">
        <v>3100000</v>
      </c>
      <c r="E44" s="13">
        <v>3100000</v>
      </c>
      <c r="F44" s="14">
        <v>0</v>
      </c>
      <c r="G44" s="6">
        <v>2443192</v>
      </c>
      <c r="H44" s="6">
        <v>0</v>
      </c>
      <c r="I44" s="6">
        <v>0</v>
      </c>
    </row>
    <row r="45" spans="1:9" ht="20.399999999999999" hidden="1" x14ac:dyDescent="0.3">
      <c r="A45" s="37" t="s">
        <v>63</v>
      </c>
      <c r="B45" s="31" t="s">
        <v>52</v>
      </c>
      <c r="C45" s="12" t="s">
        <v>46</v>
      </c>
      <c r="D45" s="13">
        <v>10700000</v>
      </c>
      <c r="E45" s="13">
        <v>10700000</v>
      </c>
      <c r="F45" s="14">
        <v>0</v>
      </c>
      <c r="G45" s="6">
        <v>1550354</v>
      </c>
      <c r="H45" s="6">
        <v>0</v>
      </c>
      <c r="I45" s="6">
        <v>0</v>
      </c>
    </row>
    <row r="46" spans="1:9" hidden="1" x14ac:dyDescent="0.3">
      <c r="A46" s="5" t="s">
        <v>64</v>
      </c>
      <c r="B46" s="3" t="s">
        <v>52</v>
      </c>
      <c r="C46" s="4" t="s">
        <v>65</v>
      </c>
      <c r="D46" s="6">
        <v>340877786</v>
      </c>
      <c r="E46" s="6">
        <v>0</v>
      </c>
      <c r="F46" s="8">
        <v>340877786</v>
      </c>
      <c r="G46" s="6">
        <v>0</v>
      </c>
      <c r="H46" s="6">
        <v>0</v>
      </c>
      <c r="I46" s="6">
        <v>0</v>
      </c>
    </row>
    <row r="47" spans="1:9" hidden="1" x14ac:dyDescent="0.3">
      <c r="A47" s="5" t="s">
        <v>66</v>
      </c>
      <c r="B47" s="3" t="s">
        <v>52</v>
      </c>
      <c r="C47" s="4" t="s">
        <v>67</v>
      </c>
      <c r="D47" s="6">
        <v>53500000</v>
      </c>
      <c r="E47" s="6">
        <v>0</v>
      </c>
      <c r="F47" s="8">
        <v>53500000</v>
      </c>
      <c r="G47" s="6">
        <v>0</v>
      </c>
      <c r="H47" s="6">
        <v>0</v>
      </c>
      <c r="I47" s="6">
        <v>0</v>
      </c>
    </row>
    <row r="48" spans="1:9" ht="20.399999999999999" hidden="1" x14ac:dyDescent="0.3">
      <c r="A48" s="5" t="s">
        <v>68</v>
      </c>
      <c r="B48" s="3" t="s">
        <v>52</v>
      </c>
      <c r="C48" s="4" t="s">
        <v>69</v>
      </c>
      <c r="D48" s="6">
        <v>62000000</v>
      </c>
      <c r="E48" s="6">
        <v>44181130</v>
      </c>
      <c r="F48" s="8">
        <v>17818870</v>
      </c>
      <c r="G48" s="6">
        <v>0</v>
      </c>
      <c r="H48" s="6">
        <v>0</v>
      </c>
      <c r="I48" s="6">
        <v>0</v>
      </c>
    </row>
    <row r="49" spans="1:9" ht="20.399999999999999" hidden="1" x14ac:dyDescent="0.3">
      <c r="A49" s="5" t="s">
        <v>70</v>
      </c>
      <c r="B49" s="3" t="s">
        <v>52</v>
      </c>
      <c r="C49" s="4" t="s">
        <v>71</v>
      </c>
      <c r="D49" s="6">
        <v>32500000</v>
      </c>
      <c r="E49" s="6">
        <v>2000000</v>
      </c>
      <c r="F49" s="8">
        <v>30500000</v>
      </c>
      <c r="G49" s="6">
        <v>2000000</v>
      </c>
      <c r="H49" s="6">
        <v>2000000</v>
      </c>
      <c r="I49" s="6">
        <v>2000000</v>
      </c>
    </row>
    <row r="50" spans="1:9" ht="20.399999999999999" hidden="1" x14ac:dyDescent="0.3">
      <c r="A50" s="5" t="s">
        <v>72</v>
      </c>
      <c r="B50" s="3" t="s">
        <v>52</v>
      </c>
      <c r="C50" s="4" t="s">
        <v>73</v>
      </c>
      <c r="D50" s="6">
        <v>5000000</v>
      </c>
      <c r="E50" s="6">
        <v>4341701</v>
      </c>
      <c r="F50" s="8">
        <v>658299</v>
      </c>
      <c r="G50" s="6">
        <v>0</v>
      </c>
      <c r="H50" s="6">
        <v>0</v>
      </c>
      <c r="I50" s="6">
        <v>0</v>
      </c>
    </row>
    <row r="51" spans="1:9" ht="20.399999999999999" hidden="1" x14ac:dyDescent="0.3">
      <c r="A51" s="5" t="s">
        <v>74</v>
      </c>
      <c r="B51" s="3" t="s">
        <v>52</v>
      </c>
      <c r="C51" s="4" t="s">
        <v>75</v>
      </c>
      <c r="D51" s="6">
        <v>102875103</v>
      </c>
      <c r="E51" s="6">
        <v>102875103</v>
      </c>
      <c r="F51" s="8">
        <v>0</v>
      </c>
      <c r="G51" s="6">
        <v>0</v>
      </c>
      <c r="H51" s="6">
        <v>0</v>
      </c>
      <c r="I51" s="6">
        <v>0</v>
      </c>
    </row>
    <row r="52" spans="1:9" ht="20.399999999999999" hidden="1" x14ac:dyDescent="0.3">
      <c r="A52" s="5" t="s">
        <v>76</v>
      </c>
      <c r="B52" s="3" t="s">
        <v>52</v>
      </c>
      <c r="C52" s="4" t="s">
        <v>77</v>
      </c>
      <c r="D52" s="6">
        <v>63000000</v>
      </c>
      <c r="E52" s="6">
        <v>9572969</v>
      </c>
      <c r="F52" s="8">
        <v>53427031</v>
      </c>
      <c r="G52" s="6">
        <v>9342500</v>
      </c>
      <c r="H52" s="6">
        <v>0</v>
      </c>
      <c r="I52" s="6">
        <v>0</v>
      </c>
    </row>
    <row r="53" spans="1:9" ht="30.6" hidden="1" x14ac:dyDescent="0.3">
      <c r="A53" s="5" t="s">
        <v>78</v>
      </c>
      <c r="B53" s="3" t="s">
        <v>52</v>
      </c>
      <c r="C53" s="4" t="s">
        <v>79</v>
      </c>
      <c r="D53" s="6">
        <v>52000000</v>
      </c>
      <c r="E53" s="6">
        <v>43027958</v>
      </c>
      <c r="F53" s="8">
        <v>8972042</v>
      </c>
      <c r="G53" s="6">
        <v>16397000</v>
      </c>
      <c r="H53" s="6">
        <v>0</v>
      </c>
      <c r="I53" s="6">
        <v>0</v>
      </c>
    </row>
    <row r="54" spans="1:9" ht="30.6" hidden="1" x14ac:dyDescent="0.3">
      <c r="A54" s="5" t="s">
        <v>80</v>
      </c>
      <c r="B54" s="3" t="s">
        <v>52</v>
      </c>
      <c r="C54" s="4" t="s">
        <v>81</v>
      </c>
      <c r="D54" s="6">
        <v>56000000</v>
      </c>
      <c r="E54" s="6">
        <v>24500000</v>
      </c>
      <c r="F54" s="8">
        <v>31500000</v>
      </c>
      <c r="G54" s="6">
        <v>24500000</v>
      </c>
      <c r="H54" s="6">
        <v>0</v>
      </c>
      <c r="I54" s="6">
        <v>0</v>
      </c>
    </row>
    <row r="55" spans="1:9" hidden="1" x14ac:dyDescent="0.3">
      <c r="A55" s="5" t="s">
        <v>82</v>
      </c>
      <c r="B55" s="3" t="s">
        <v>52</v>
      </c>
      <c r="C55" s="4" t="s">
        <v>83</v>
      </c>
      <c r="D55" s="6">
        <v>35000000</v>
      </c>
      <c r="E55" s="6">
        <v>24305809</v>
      </c>
      <c r="F55" s="8">
        <v>10694191</v>
      </c>
      <c r="G55" s="6">
        <v>0</v>
      </c>
      <c r="H55" s="6">
        <v>0</v>
      </c>
      <c r="I55" s="6">
        <v>0</v>
      </c>
    </row>
    <row r="56" spans="1:9" ht="40.799999999999997" hidden="1" x14ac:dyDescent="0.3">
      <c r="A56" s="5" t="s">
        <v>84</v>
      </c>
      <c r="B56" s="3" t="s">
        <v>52</v>
      </c>
      <c r="C56" s="4" t="s">
        <v>85</v>
      </c>
      <c r="D56" s="6">
        <v>64000000</v>
      </c>
      <c r="E56" s="6">
        <v>49938181</v>
      </c>
      <c r="F56" s="8">
        <v>14061819</v>
      </c>
      <c r="G56" s="6">
        <v>44979425</v>
      </c>
      <c r="H56" s="6">
        <v>26864925</v>
      </c>
      <c r="I56" s="6">
        <v>26864925</v>
      </c>
    </row>
    <row r="57" spans="1:9" hidden="1" x14ac:dyDescent="0.3">
      <c r="A57" s="5" t="s">
        <v>86</v>
      </c>
      <c r="B57" s="3" t="s">
        <v>52</v>
      </c>
      <c r="C57" s="4" t="s">
        <v>87</v>
      </c>
      <c r="D57" s="6">
        <v>15500000</v>
      </c>
      <c r="E57" s="6">
        <v>2170000</v>
      </c>
      <c r="F57" s="8">
        <v>13330000</v>
      </c>
      <c r="G57" s="6">
        <v>2170000</v>
      </c>
      <c r="H57" s="6">
        <v>2170000</v>
      </c>
      <c r="I57" s="6">
        <v>2170000</v>
      </c>
    </row>
    <row r="58" spans="1:9" ht="30.6" hidden="1" x14ac:dyDescent="0.3">
      <c r="A58" s="5" t="s">
        <v>88</v>
      </c>
      <c r="B58" s="3" t="s">
        <v>52</v>
      </c>
      <c r="C58" s="4" t="s">
        <v>89</v>
      </c>
      <c r="D58" s="6">
        <v>37500000</v>
      </c>
      <c r="E58" s="6">
        <v>7949267</v>
      </c>
      <c r="F58" s="8">
        <v>29550733</v>
      </c>
      <c r="G58" s="6">
        <v>7202000</v>
      </c>
      <c r="H58" s="6">
        <v>2000000</v>
      </c>
      <c r="I58" s="6">
        <v>2000000</v>
      </c>
    </row>
    <row r="59" spans="1:9" hidden="1" x14ac:dyDescent="0.3">
      <c r="A59" s="5" t="s">
        <v>90</v>
      </c>
      <c r="B59" s="3" t="s">
        <v>52</v>
      </c>
      <c r="C59" s="4" t="s">
        <v>91</v>
      </c>
      <c r="D59" s="6">
        <v>346000000</v>
      </c>
      <c r="E59" s="6">
        <v>28179078</v>
      </c>
      <c r="F59" s="8">
        <v>317820922</v>
      </c>
      <c r="G59" s="6">
        <v>22596200</v>
      </c>
      <c r="H59" s="6">
        <v>3680000</v>
      </c>
      <c r="I59" s="6">
        <v>3680000</v>
      </c>
    </row>
    <row r="60" spans="1:9" ht="20.399999999999999" hidden="1" x14ac:dyDescent="0.3">
      <c r="A60" s="5" t="s">
        <v>92</v>
      </c>
      <c r="B60" s="3" t="s">
        <v>52</v>
      </c>
      <c r="C60" s="4" t="s">
        <v>93</v>
      </c>
      <c r="D60" s="6">
        <v>2000000</v>
      </c>
      <c r="E60" s="6">
        <v>710333</v>
      </c>
      <c r="F60" s="8">
        <v>1289667</v>
      </c>
      <c r="G60" s="6">
        <v>636600</v>
      </c>
      <c r="H60" s="6">
        <v>0</v>
      </c>
      <c r="I60" s="6">
        <v>0</v>
      </c>
    </row>
    <row r="61" spans="1:9" hidden="1" x14ac:dyDescent="0.3">
      <c r="A61" s="5" t="s">
        <v>94</v>
      </c>
      <c r="B61" s="3" t="s">
        <v>52</v>
      </c>
      <c r="C61" s="4" t="s">
        <v>67</v>
      </c>
      <c r="D61" s="6">
        <v>52000000</v>
      </c>
      <c r="E61" s="6">
        <v>0</v>
      </c>
      <c r="F61" s="8">
        <v>52000000</v>
      </c>
      <c r="G61" s="6">
        <v>0</v>
      </c>
      <c r="H61" s="6">
        <v>0</v>
      </c>
      <c r="I61" s="6">
        <v>0</v>
      </c>
    </row>
    <row r="62" spans="1:9" hidden="1" x14ac:dyDescent="0.3">
      <c r="A62" s="5" t="s">
        <v>95</v>
      </c>
      <c r="B62" s="3" t="s">
        <v>52</v>
      </c>
      <c r="C62" s="4" t="s">
        <v>96</v>
      </c>
      <c r="D62" s="6">
        <v>8000000</v>
      </c>
      <c r="E62" s="6">
        <v>6006333</v>
      </c>
      <c r="F62" s="8">
        <v>1993667</v>
      </c>
      <c r="G62" s="6">
        <v>5737500</v>
      </c>
      <c r="H62" s="6">
        <v>0</v>
      </c>
      <c r="I62" s="6">
        <v>0</v>
      </c>
    </row>
    <row r="63" spans="1:9" ht="20.399999999999999" hidden="1" x14ac:dyDescent="0.3">
      <c r="A63" s="5" t="s">
        <v>97</v>
      </c>
      <c r="B63" s="3" t="s">
        <v>52</v>
      </c>
      <c r="C63" s="4" t="s">
        <v>71</v>
      </c>
      <c r="D63" s="6">
        <v>52700000</v>
      </c>
      <c r="E63" s="6">
        <v>0</v>
      </c>
      <c r="F63" s="8">
        <v>52700000</v>
      </c>
      <c r="G63" s="6">
        <v>0</v>
      </c>
      <c r="H63" s="6">
        <v>0</v>
      </c>
      <c r="I63" s="6">
        <v>0</v>
      </c>
    </row>
    <row r="64" spans="1:9" hidden="1" x14ac:dyDescent="0.3">
      <c r="A64" s="5" t="s">
        <v>98</v>
      </c>
      <c r="B64" s="3" t="s">
        <v>52</v>
      </c>
      <c r="C64" s="4" t="s">
        <v>99</v>
      </c>
      <c r="D64" s="6">
        <v>90877471</v>
      </c>
      <c r="E64" s="6">
        <v>48000000</v>
      </c>
      <c r="F64" s="8">
        <v>42877471</v>
      </c>
      <c r="G64" s="6">
        <v>48000000</v>
      </c>
      <c r="H64" s="6">
        <v>48000000</v>
      </c>
      <c r="I64" s="6">
        <v>3000000</v>
      </c>
    </row>
    <row r="65" spans="1:9" ht="20.399999999999999" hidden="1" x14ac:dyDescent="0.3">
      <c r="A65" s="5" t="s">
        <v>100</v>
      </c>
      <c r="B65" s="3" t="s">
        <v>52</v>
      </c>
      <c r="C65" s="4" t="s">
        <v>101</v>
      </c>
      <c r="D65" s="6">
        <v>35000000</v>
      </c>
      <c r="E65" s="6">
        <v>2780000</v>
      </c>
      <c r="F65" s="8">
        <v>32220000</v>
      </c>
      <c r="G65" s="6">
        <v>2780000</v>
      </c>
      <c r="H65" s="6">
        <v>2780000</v>
      </c>
      <c r="I65" s="6">
        <v>2780000</v>
      </c>
    </row>
    <row r="66" spans="1:9" ht="20.399999999999999" hidden="1" x14ac:dyDescent="0.3">
      <c r="A66" s="5" t="s">
        <v>102</v>
      </c>
      <c r="B66" s="3" t="s">
        <v>52</v>
      </c>
      <c r="C66" s="4" t="s">
        <v>103</v>
      </c>
      <c r="D66" s="6">
        <v>18000000</v>
      </c>
      <c r="E66" s="6">
        <v>6000000</v>
      </c>
      <c r="F66" s="8">
        <v>12000000</v>
      </c>
      <c r="G66" s="6">
        <v>6000000</v>
      </c>
      <c r="H66" s="6">
        <v>0</v>
      </c>
      <c r="I66" s="6">
        <v>0</v>
      </c>
    </row>
    <row r="67" spans="1:9" ht="20.399999999999999" hidden="1" x14ac:dyDescent="0.3">
      <c r="A67" s="5" t="s">
        <v>104</v>
      </c>
      <c r="B67" s="3" t="s">
        <v>52</v>
      </c>
      <c r="C67" s="4" t="s">
        <v>105</v>
      </c>
      <c r="D67" s="6">
        <v>7000000</v>
      </c>
      <c r="E67" s="6">
        <v>4000000</v>
      </c>
      <c r="F67" s="8">
        <v>3000000</v>
      </c>
      <c r="G67" s="6">
        <v>4000000</v>
      </c>
      <c r="H67" s="6">
        <v>0</v>
      </c>
      <c r="I67" s="6">
        <v>0</v>
      </c>
    </row>
    <row r="68" spans="1:9" ht="30.6" hidden="1" x14ac:dyDescent="0.3">
      <c r="A68" s="5" t="s">
        <v>106</v>
      </c>
      <c r="B68" s="3" t="s">
        <v>52</v>
      </c>
      <c r="C68" s="4" t="s">
        <v>107</v>
      </c>
      <c r="D68" s="6">
        <v>250000000</v>
      </c>
      <c r="E68" s="6">
        <v>250000000</v>
      </c>
      <c r="F68" s="8">
        <v>0</v>
      </c>
      <c r="G68" s="6">
        <v>91414111</v>
      </c>
      <c r="H68" s="6">
        <v>91414111</v>
      </c>
      <c r="I68" s="6">
        <v>91414111</v>
      </c>
    </row>
    <row r="69" spans="1:9" ht="20.399999999999999" hidden="1" x14ac:dyDescent="0.3">
      <c r="A69" s="5" t="s">
        <v>108</v>
      </c>
      <c r="B69" s="3" t="s">
        <v>52</v>
      </c>
      <c r="C69" s="4" t="s">
        <v>109</v>
      </c>
      <c r="D69" s="6">
        <v>60000000</v>
      </c>
      <c r="E69" s="6">
        <v>30000000</v>
      </c>
      <c r="F69" s="8">
        <v>30000000</v>
      </c>
      <c r="G69" s="6">
        <v>9596204</v>
      </c>
      <c r="H69" s="6">
        <v>9596204</v>
      </c>
      <c r="I69" s="6">
        <v>9596204</v>
      </c>
    </row>
    <row r="70" spans="1:9" hidden="1" x14ac:dyDescent="0.3">
      <c r="A70" s="5" t="s">
        <v>110</v>
      </c>
      <c r="B70" s="3" t="s">
        <v>52</v>
      </c>
      <c r="C70" s="4" t="s">
        <v>111</v>
      </c>
      <c r="D70" s="6">
        <v>112000000</v>
      </c>
      <c r="E70" s="6">
        <v>52255875</v>
      </c>
      <c r="F70" s="8">
        <v>59744125</v>
      </c>
      <c r="G70" s="6">
        <v>49690943</v>
      </c>
      <c r="H70" s="6">
        <v>0</v>
      </c>
      <c r="I70" s="6">
        <v>0</v>
      </c>
    </row>
    <row r="71" spans="1:9" ht="20.399999999999999" hidden="1" x14ac:dyDescent="0.3">
      <c r="A71" s="5" t="s">
        <v>112</v>
      </c>
      <c r="B71" s="3" t="s">
        <v>52</v>
      </c>
      <c r="C71" s="4" t="s">
        <v>113</v>
      </c>
      <c r="D71" s="6">
        <v>0</v>
      </c>
      <c r="E71" s="6">
        <v>0</v>
      </c>
      <c r="F71" s="8">
        <v>0</v>
      </c>
      <c r="G71" s="6">
        <v>0</v>
      </c>
      <c r="H71" s="6">
        <v>0</v>
      </c>
      <c r="I71" s="6">
        <v>0</v>
      </c>
    </row>
    <row r="72" spans="1:9" hidden="1" x14ac:dyDescent="0.3">
      <c r="A72" s="5" t="s">
        <v>114</v>
      </c>
      <c r="B72" s="3" t="s">
        <v>52</v>
      </c>
      <c r="C72" s="15" t="s">
        <v>115</v>
      </c>
      <c r="D72" s="16">
        <v>203000000</v>
      </c>
      <c r="E72" s="16">
        <v>124455676</v>
      </c>
      <c r="F72" s="17">
        <v>78544324</v>
      </c>
      <c r="G72" s="6">
        <v>123032852</v>
      </c>
      <c r="H72" s="6">
        <v>95041108</v>
      </c>
      <c r="I72" s="6">
        <v>95041108</v>
      </c>
    </row>
    <row r="73" spans="1:9" ht="20.399999999999999" hidden="1" x14ac:dyDescent="0.3">
      <c r="A73" s="5" t="s">
        <v>116</v>
      </c>
      <c r="B73" s="3" t="s">
        <v>52</v>
      </c>
      <c r="C73" s="18" t="s">
        <v>117</v>
      </c>
      <c r="D73" s="19">
        <v>551000000</v>
      </c>
      <c r="E73" s="19">
        <v>544410465</v>
      </c>
      <c r="F73" s="20">
        <v>6589535</v>
      </c>
      <c r="G73" s="6">
        <v>502906047</v>
      </c>
      <c r="H73" s="6">
        <v>219261601</v>
      </c>
      <c r="I73" s="6">
        <v>216189721</v>
      </c>
    </row>
    <row r="74" spans="1:9" ht="30.6" hidden="1" x14ac:dyDescent="0.3">
      <c r="A74" s="5" t="s">
        <v>118</v>
      </c>
      <c r="B74" s="3" t="s">
        <v>52</v>
      </c>
      <c r="C74" s="4" t="s">
        <v>119</v>
      </c>
      <c r="D74" s="6">
        <v>350000000</v>
      </c>
      <c r="E74" s="6">
        <v>350000000</v>
      </c>
      <c r="F74" s="8">
        <v>0</v>
      </c>
      <c r="G74" s="6">
        <v>162067388</v>
      </c>
      <c r="H74" s="6">
        <v>129042369</v>
      </c>
      <c r="I74" s="6">
        <v>129042369</v>
      </c>
    </row>
    <row r="75" spans="1:9" hidden="1" x14ac:dyDescent="0.3">
      <c r="A75" s="5" t="s">
        <v>120</v>
      </c>
      <c r="B75" s="3" t="s">
        <v>52</v>
      </c>
      <c r="C75" s="21" t="s">
        <v>121</v>
      </c>
      <c r="D75" s="22">
        <v>900930523</v>
      </c>
      <c r="E75" s="22">
        <v>882983704</v>
      </c>
      <c r="F75" s="23">
        <v>17946819</v>
      </c>
      <c r="G75" s="6">
        <v>605088874</v>
      </c>
      <c r="H75" s="6">
        <v>379616087</v>
      </c>
      <c r="I75" s="6">
        <v>374129267</v>
      </c>
    </row>
    <row r="76" spans="1:9" ht="40.799999999999997" hidden="1" x14ac:dyDescent="0.3">
      <c r="A76" s="5" t="s">
        <v>122</v>
      </c>
      <c r="B76" s="3" t="s">
        <v>52</v>
      </c>
      <c r="C76" s="4" t="s">
        <v>123</v>
      </c>
      <c r="D76" s="6">
        <v>195480000</v>
      </c>
      <c r="E76" s="6">
        <v>53910222</v>
      </c>
      <c r="F76" s="8">
        <v>141569778</v>
      </c>
      <c r="G76" s="6">
        <v>18494600</v>
      </c>
      <c r="H76" s="6">
        <v>5000000</v>
      </c>
      <c r="I76" s="6">
        <v>5000000</v>
      </c>
    </row>
    <row r="77" spans="1:9" ht="40.799999999999997" hidden="1" x14ac:dyDescent="0.3">
      <c r="A77" s="5" t="s">
        <v>124</v>
      </c>
      <c r="B77" s="3" t="s">
        <v>52</v>
      </c>
      <c r="C77" s="4" t="s">
        <v>125</v>
      </c>
      <c r="D77" s="6">
        <v>26000000</v>
      </c>
      <c r="E77" s="6">
        <v>0</v>
      </c>
      <c r="F77" s="8">
        <v>26000000</v>
      </c>
      <c r="G77" s="6">
        <v>0</v>
      </c>
      <c r="H77" s="6">
        <v>0</v>
      </c>
      <c r="I77" s="6">
        <v>0</v>
      </c>
    </row>
    <row r="78" spans="1:9" hidden="1" x14ac:dyDescent="0.3">
      <c r="A78" s="5" t="s">
        <v>126</v>
      </c>
      <c r="B78" s="3" t="s">
        <v>52</v>
      </c>
      <c r="C78" s="4" t="s">
        <v>127</v>
      </c>
      <c r="D78" s="6">
        <v>70000000</v>
      </c>
      <c r="E78" s="6">
        <v>70000000</v>
      </c>
      <c r="F78" s="8">
        <v>0</v>
      </c>
      <c r="G78" s="6">
        <v>12831900</v>
      </c>
      <c r="H78" s="6">
        <v>6831900</v>
      </c>
      <c r="I78" s="6">
        <v>6831900</v>
      </c>
    </row>
    <row r="79" spans="1:9" ht="30.6" hidden="1" x14ac:dyDescent="0.3">
      <c r="A79" s="5" t="s">
        <v>128</v>
      </c>
      <c r="B79" s="3" t="s">
        <v>52</v>
      </c>
      <c r="C79" s="4" t="s">
        <v>129</v>
      </c>
      <c r="D79" s="6">
        <v>6500000</v>
      </c>
      <c r="E79" s="6">
        <v>0</v>
      </c>
      <c r="F79" s="8">
        <v>6500000</v>
      </c>
      <c r="G79" s="6">
        <v>0</v>
      </c>
      <c r="H79" s="6">
        <v>0</v>
      </c>
      <c r="I79" s="6">
        <v>0</v>
      </c>
    </row>
    <row r="80" spans="1:9" ht="51" hidden="1" x14ac:dyDescent="0.3">
      <c r="A80" s="5" t="s">
        <v>130</v>
      </c>
      <c r="B80" s="3" t="s">
        <v>52</v>
      </c>
      <c r="C80" s="4" t="s">
        <v>131</v>
      </c>
      <c r="D80" s="6">
        <v>38000000</v>
      </c>
      <c r="E80" s="6">
        <v>38000000</v>
      </c>
      <c r="F80" s="8">
        <v>0</v>
      </c>
      <c r="G80" s="6">
        <v>13926410</v>
      </c>
      <c r="H80" s="6">
        <v>13922549</v>
      </c>
      <c r="I80" s="6">
        <v>13922549</v>
      </c>
    </row>
    <row r="81" spans="1:9" hidden="1" x14ac:dyDescent="0.3">
      <c r="A81" s="5" t="s">
        <v>132</v>
      </c>
      <c r="B81" s="3" t="s">
        <v>52</v>
      </c>
      <c r="C81" s="4" t="s">
        <v>133</v>
      </c>
      <c r="D81" s="6">
        <v>12000000</v>
      </c>
      <c r="E81" s="6">
        <v>0</v>
      </c>
      <c r="F81" s="8">
        <v>12000000</v>
      </c>
      <c r="G81" s="6">
        <v>0</v>
      </c>
      <c r="H81" s="6">
        <v>0</v>
      </c>
      <c r="I81" s="6">
        <v>0</v>
      </c>
    </row>
    <row r="82" spans="1:9" ht="20.399999999999999" hidden="1" x14ac:dyDescent="0.3">
      <c r="A82" s="5" t="s">
        <v>134</v>
      </c>
      <c r="B82" s="3" t="s">
        <v>52</v>
      </c>
      <c r="C82" s="4" t="s">
        <v>135</v>
      </c>
      <c r="D82" s="6">
        <v>60000000</v>
      </c>
      <c r="E82" s="6">
        <v>0</v>
      </c>
      <c r="F82" s="8">
        <v>60000000</v>
      </c>
      <c r="G82" s="6">
        <v>0</v>
      </c>
      <c r="H82" s="6">
        <v>0</v>
      </c>
      <c r="I82" s="6">
        <v>0</v>
      </c>
    </row>
    <row r="83" spans="1:9" hidden="1" x14ac:dyDescent="0.3">
      <c r="A83" s="5" t="s">
        <v>136</v>
      </c>
      <c r="B83" s="3" t="s">
        <v>52</v>
      </c>
      <c r="C83" s="4" t="s">
        <v>137</v>
      </c>
      <c r="D83" s="6">
        <v>14520000</v>
      </c>
      <c r="E83" s="6">
        <v>13768001</v>
      </c>
      <c r="F83" s="8">
        <v>751999</v>
      </c>
      <c r="G83" s="6">
        <v>13515801</v>
      </c>
      <c r="H83" s="6">
        <v>10061701</v>
      </c>
      <c r="I83" s="6">
        <v>10061701</v>
      </c>
    </row>
    <row r="84" spans="1:9" ht="20.399999999999999" hidden="1" x14ac:dyDescent="0.3">
      <c r="A84" s="5" t="s">
        <v>138</v>
      </c>
      <c r="B84" s="3" t="s">
        <v>52</v>
      </c>
      <c r="C84" s="4" t="s">
        <v>139</v>
      </c>
      <c r="D84" s="6">
        <v>60000000</v>
      </c>
      <c r="E84" s="6">
        <v>45000000</v>
      </c>
      <c r="F84" s="8">
        <v>15000000</v>
      </c>
      <c r="G84" s="6">
        <v>24198291</v>
      </c>
      <c r="H84" s="6">
        <v>5921814</v>
      </c>
      <c r="I84" s="6">
        <v>5921814</v>
      </c>
    </row>
    <row r="85" spans="1:9" hidden="1" x14ac:dyDescent="0.3">
      <c r="A85" s="5" t="s">
        <v>140</v>
      </c>
      <c r="B85" s="3" t="s">
        <v>52</v>
      </c>
      <c r="C85" s="4" t="s">
        <v>141</v>
      </c>
      <c r="D85" s="6">
        <v>0</v>
      </c>
      <c r="E85" s="6">
        <v>0</v>
      </c>
      <c r="F85" s="8">
        <v>0</v>
      </c>
      <c r="G85" s="6">
        <v>0</v>
      </c>
      <c r="H85" s="6">
        <v>0</v>
      </c>
      <c r="I85" s="6">
        <v>0</v>
      </c>
    </row>
    <row r="86" spans="1:9" ht="20.399999999999999" hidden="1" x14ac:dyDescent="0.3">
      <c r="A86" s="32" t="s">
        <v>167</v>
      </c>
      <c r="B86" s="33" t="s">
        <v>52</v>
      </c>
      <c r="C86" s="34" t="s">
        <v>168</v>
      </c>
      <c r="D86" s="35" t="s">
        <v>169</v>
      </c>
      <c r="E86" s="35" t="s">
        <v>170</v>
      </c>
      <c r="F86" s="36" t="s">
        <v>171</v>
      </c>
      <c r="G86" s="6" t="s">
        <v>170</v>
      </c>
      <c r="H86" s="6" t="s">
        <v>172</v>
      </c>
      <c r="I86" s="6" t="s">
        <v>173</v>
      </c>
    </row>
    <row r="87" spans="1:9" ht="20.399999999999999" hidden="1" x14ac:dyDescent="0.3">
      <c r="A87" s="5" t="s">
        <v>142</v>
      </c>
      <c r="B87" s="3" t="s">
        <v>52</v>
      </c>
      <c r="C87" s="4" t="s">
        <v>143</v>
      </c>
      <c r="D87" s="6">
        <v>21550000</v>
      </c>
      <c r="E87" s="6">
        <v>0</v>
      </c>
      <c r="F87" s="8">
        <v>21550000</v>
      </c>
      <c r="G87" s="6">
        <v>0</v>
      </c>
      <c r="H87" s="6">
        <v>0</v>
      </c>
      <c r="I87" s="6">
        <v>0</v>
      </c>
    </row>
    <row r="88" spans="1:9" ht="40.799999999999997" hidden="1" x14ac:dyDescent="0.3">
      <c r="A88" s="5" t="s">
        <v>144</v>
      </c>
      <c r="B88" s="3" t="s">
        <v>52</v>
      </c>
      <c r="C88" s="4" t="s">
        <v>145</v>
      </c>
      <c r="D88" s="6">
        <v>19000000</v>
      </c>
      <c r="E88" s="6">
        <v>1000000</v>
      </c>
      <c r="F88" s="8">
        <v>18000000</v>
      </c>
      <c r="G88" s="6">
        <v>1000000</v>
      </c>
      <c r="H88" s="6">
        <v>1000000</v>
      </c>
      <c r="I88" s="6">
        <v>1000000</v>
      </c>
    </row>
    <row r="89" spans="1:9" ht="20.399999999999999" hidden="1" x14ac:dyDescent="0.3">
      <c r="A89" s="5" t="s">
        <v>146</v>
      </c>
      <c r="B89" s="3" t="s">
        <v>52</v>
      </c>
      <c r="C89" s="4" t="s">
        <v>147</v>
      </c>
      <c r="D89" s="6">
        <v>4000000</v>
      </c>
      <c r="E89" s="6">
        <v>3889667</v>
      </c>
      <c r="F89" s="8">
        <v>110333</v>
      </c>
      <c r="G89" s="6">
        <v>3742800</v>
      </c>
      <c r="H89" s="6">
        <v>0</v>
      </c>
      <c r="I89" s="6">
        <v>0</v>
      </c>
    </row>
    <row r="90" spans="1:9" ht="20.399999999999999" hidden="1" x14ac:dyDescent="0.3">
      <c r="A90" s="5" t="s">
        <v>148</v>
      </c>
      <c r="B90" s="3" t="s">
        <v>52</v>
      </c>
      <c r="C90" s="4" t="s">
        <v>93</v>
      </c>
      <c r="D90" s="6">
        <v>1500000</v>
      </c>
      <c r="E90" s="6">
        <v>1104800</v>
      </c>
      <c r="F90" s="8">
        <v>395200</v>
      </c>
      <c r="G90" s="6">
        <v>970100</v>
      </c>
      <c r="H90" s="6">
        <v>0</v>
      </c>
      <c r="I90" s="6">
        <v>0</v>
      </c>
    </row>
    <row r="91" spans="1:9" hidden="1" x14ac:dyDescent="0.3">
      <c r="A91" s="5" t="s">
        <v>149</v>
      </c>
      <c r="B91" s="3" t="s">
        <v>52</v>
      </c>
      <c r="C91" s="4" t="s">
        <v>67</v>
      </c>
      <c r="D91" s="6">
        <v>5500000</v>
      </c>
      <c r="E91" s="6">
        <v>5300300</v>
      </c>
      <c r="F91" s="8">
        <v>199700</v>
      </c>
      <c r="G91" s="6">
        <v>5012000</v>
      </c>
      <c r="H91" s="6">
        <v>0</v>
      </c>
      <c r="I91" s="6">
        <v>0</v>
      </c>
    </row>
    <row r="92" spans="1:9" hidden="1" x14ac:dyDescent="0.3">
      <c r="A92" s="5" t="s">
        <v>150</v>
      </c>
      <c r="B92" s="3" t="s">
        <v>52</v>
      </c>
      <c r="C92" s="4" t="s">
        <v>127</v>
      </c>
      <c r="D92" s="6">
        <v>161660800</v>
      </c>
      <c r="E92" s="6">
        <v>93882818</v>
      </c>
      <c r="F92" s="8">
        <v>67777982</v>
      </c>
      <c r="G92" s="6">
        <v>93882818</v>
      </c>
      <c r="H92" s="6">
        <v>2064384</v>
      </c>
      <c r="I92" s="6">
        <v>2064384</v>
      </c>
    </row>
    <row r="93" spans="1:9" ht="20.399999999999999" hidden="1" x14ac:dyDescent="0.3">
      <c r="A93" s="5" t="s">
        <v>151</v>
      </c>
      <c r="B93" s="3" t="s">
        <v>52</v>
      </c>
      <c r="C93" s="4" t="s">
        <v>152</v>
      </c>
      <c r="D93" s="6">
        <v>29000000</v>
      </c>
      <c r="E93" s="6">
        <v>0</v>
      </c>
      <c r="F93" s="8">
        <v>29000000</v>
      </c>
      <c r="G93" s="6">
        <v>0</v>
      </c>
      <c r="H93" s="6">
        <v>0</v>
      </c>
      <c r="I93" s="6">
        <v>0</v>
      </c>
    </row>
    <row r="94" spans="1:9" ht="20.399999999999999" hidden="1" x14ac:dyDescent="0.3">
      <c r="A94" s="5" t="s">
        <v>153</v>
      </c>
      <c r="B94" s="3" t="s">
        <v>52</v>
      </c>
      <c r="C94" s="4" t="s">
        <v>154</v>
      </c>
      <c r="D94" s="6">
        <v>2950600</v>
      </c>
      <c r="E94" s="6">
        <v>0</v>
      </c>
      <c r="F94" s="8">
        <v>2950600</v>
      </c>
      <c r="G94" s="6">
        <v>0</v>
      </c>
      <c r="H94" s="6">
        <v>0</v>
      </c>
      <c r="I94" s="6">
        <v>0</v>
      </c>
    </row>
    <row r="95" spans="1:9" ht="102" x14ac:dyDescent="0.3">
      <c r="A95" s="5" t="s">
        <v>155</v>
      </c>
      <c r="B95" s="11" t="s">
        <v>11</v>
      </c>
      <c r="C95" s="4" t="s">
        <v>156</v>
      </c>
      <c r="D95" s="6">
        <v>100000000</v>
      </c>
      <c r="E95" s="6">
        <v>0</v>
      </c>
      <c r="F95" s="8">
        <v>100000000</v>
      </c>
      <c r="G95" s="6">
        <v>0</v>
      </c>
      <c r="H95" s="6">
        <v>0</v>
      </c>
      <c r="I95" s="6">
        <v>0</v>
      </c>
    </row>
    <row r="96" spans="1:9" ht="102" x14ac:dyDescent="0.3">
      <c r="A96" s="5" t="s">
        <v>155</v>
      </c>
      <c r="B96" s="3" t="s">
        <v>52</v>
      </c>
      <c r="C96" s="4" t="s">
        <v>156</v>
      </c>
      <c r="D96" s="6">
        <v>500000000</v>
      </c>
      <c r="E96" s="6">
        <v>0</v>
      </c>
      <c r="F96" s="8">
        <v>500000000</v>
      </c>
      <c r="G96" s="6">
        <v>0</v>
      </c>
      <c r="H96" s="6">
        <v>0</v>
      </c>
      <c r="I96" s="6">
        <v>0</v>
      </c>
    </row>
    <row r="97" spans="1:9" ht="102" x14ac:dyDescent="0.3">
      <c r="A97" s="5" t="s">
        <v>157</v>
      </c>
      <c r="B97" s="11" t="s">
        <v>11</v>
      </c>
      <c r="C97" s="4" t="s">
        <v>158</v>
      </c>
      <c r="D97" s="6">
        <v>100000000</v>
      </c>
      <c r="E97" s="6">
        <v>0</v>
      </c>
      <c r="F97" s="8">
        <v>100000000</v>
      </c>
      <c r="G97" s="6">
        <v>0</v>
      </c>
      <c r="H97" s="6">
        <v>0</v>
      </c>
      <c r="I97" s="6">
        <v>0</v>
      </c>
    </row>
    <row r="98" spans="1:9" ht="102" x14ac:dyDescent="0.3">
      <c r="A98" s="5" t="s">
        <v>157</v>
      </c>
      <c r="B98" s="3" t="s">
        <v>52</v>
      </c>
      <c r="C98" s="4" t="s">
        <v>158</v>
      </c>
      <c r="D98" s="6">
        <v>250000000</v>
      </c>
      <c r="E98" s="6">
        <v>0</v>
      </c>
      <c r="F98" s="8">
        <v>250000000</v>
      </c>
      <c r="G98" s="6">
        <v>0</v>
      </c>
      <c r="H98" s="6">
        <v>0</v>
      </c>
      <c r="I98" s="6">
        <v>0</v>
      </c>
    </row>
    <row r="99" spans="1:9" ht="102" x14ac:dyDescent="0.3">
      <c r="A99" s="24" t="s">
        <v>159</v>
      </c>
      <c r="B99" s="25" t="s">
        <v>11</v>
      </c>
      <c r="C99" s="26" t="s">
        <v>160</v>
      </c>
      <c r="D99" s="27">
        <v>150000000</v>
      </c>
      <c r="E99" s="27">
        <v>148615448</v>
      </c>
      <c r="F99" s="28">
        <v>1384552</v>
      </c>
      <c r="G99" s="6">
        <v>148615448</v>
      </c>
      <c r="H99" s="6">
        <v>102082632</v>
      </c>
      <c r="I99" s="6">
        <v>102082632</v>
      </c>
    </row>
    <row r="100" spans="1:9" ht="102" x14ac:dyDescent="0.3">
      <c r="A100" s="29" t="s">
        <v>159</v>
      </c>
      <c r="B100" s="30" t="s">
        <v>52</v>
      </c>
      <c r="C100" s="18" t="s">
        <v>160</v>
      </c>
      <c r="D100" s="19">
        <v>973508473</v>
      </c>
      <c r="E100" s="19">
        <v>32102070</v>
      </c>
      <c r="F100" s="20">
        <v>941406403</v>
      </c>
      <c r="G100" s="6">
        <v>32102070</v>
      </c>
      <c r="H100" s="6">
        <v>20708098</v>
      </c>
      <c r="I100" s="6">
        <v>20708098</v>
      </c>
    </row>
    <row r="101" spans="1:9" ht="91.8" x14ac:dyDescent="0.3">
      <c r="A101" s="5" t="s">
        <v>161</v>
      </c>
      <c r="B101" s="11" t="s">
        <v>11</v>
      </c>
      <c r="C101" s="4" t="s">
        <v>162</v>
      </c>
      <c r="D101" s="6">
        <v>256500000</v>
      </c>
      <c r="E101" s="6">
        <v>0</v>
      </c>
      <c r="F101" s="8">
        <v>256500000</v>
      </c>
      <c r="G101" s="6">
        <v>0</v>
      </c>
      <c r="H101" s="6">
        <v>0</v>
      </c>
      <c r="I101" s="6">
        <v>0</v>
      </c>
    </row>
    <row r="102" spans="1:9" ht="91.8" x14ac:dyDescent="0.3">
      <c r="A102" s="5" t="s">
        <v>161</v>
      </c>
      <c r="B102" s="3" t="s">
        <v>52</v>
      </c>
      <c r="C102" s="4" t="s">
        <v>162</v>
      </c>
      <c r="D102" s="6">
        <v>3283527</v>
      </c>
      <c r="E102" s="6">
        <v>0</v>
      </c>
      <c r="F102" s="8">
        <v>3283527</v>
      </c>
      <c r="G102" s="6">
        <v>0</v>
      </c>
      <c r="H102" s="6">
        <v>0</v>
      </c>
      <c r="I102" s="6">
        <v>0</v>
      </c>
    </row>
    <row r="103" spans="1:9" ht="91.8" x14ac:dyDescent="0.3">
      <c r="A103" s="5" t="s">
        <v>161</v>
      </c>
      <c r="B103" s="3" t="s">
        <v>52</v>
      </c>
      <c r="C103" s="4" t="s">
        <v>162</v>
      </c>
      <c r="D103" s="6">
        <v>746716473</v>
      </c>
      <c r="E103" s="6">
        <v>0</v>
      </c>
      <c r="F103" s="8">
        <v>746716473</v>
      </c>
      <c r="G103" s="6">
        <v>0</v>
      </c>
      <c r="H103" s="6">
        <v>0</v>
      </c>
      <c r="I103" s="6">
        <v>0</v>
      </c>
    </row>
    <row r="104" spans="1:9" ht="71.400000000000006" x14ac:dyDescent="0.3">
      <c r="A104" s="5" t="s">
        <v>163</v>
      </c>
      <c r="B104" s="11" t="s">
        <v>11</v>
      </c>
      <c r="C104" s="4" t="s">
        <v>164</v>
      </c>
      <c r="D104" s="6">
        <v>200000000</v>
      </c>
      <c r="E104" s="6">
        <v>0</v>
      </c>
      <c r="F104" s="8">
        <v>200000000</v>
      </c>
      <c r="G104" s="6">
        <v>0</v>
      </c>
      <c r="H104" s="6">
        <v>0</v>
      </c>
      <c r="I104" s="6">
        <v>0</v>
      </c>
    </row>
    <row r="105" spans="1:9" ht="71.400000000000006" x14ac:dyDescent="0.3">
      <c r="A105" s="5" t="s">
        <v>163</v>
      </c>
      <c r="B105" s="3" t="s">
        <v>52</v>
      </c>
      <c r="C105" s="4" t="s">
        <v>164</v>
      </c>
      <c r="D105" s="6">
        <v>700000000</v>
      </c>
      <c r="E105" s="6">
        <v>0</v>
      </c>
      <c r="F105" s="8">
        <v>700000000</v>
      </c>
      <c r="G105" s="6">
        <v>0</v>
      </c>
      <c r="H105" s="6">
        <v>0</v>
      </c>
      <c r="I105" s="6">
        <v>0</v>
      </c>
    </row>
    <row r="106" spans="1:9" ht="91.8" x14ac:dyDescent="0.3">
      <c r="A106" s="5" t="s">
        <v>165</v>
      </c>
      <c r="B106" s="11" t="s">
        <v>11</v>
      </c>
      <c r="C106" s="4" t="s">
        <v>166</v>
      </c>
      <c r="D106" s="6">
        <v>163500000</v>
      </c>
      <c r="E106" s="6">
        <v>76289354</v>
      </c>
      <c r="F106" s="8">
        <v>87210646</v>
      </c>
      <c r="G106" s="6">
        <v>66929651</v>
      </c>
      <c r="H106" s="6">
        <v>31179848</v>
      </c>
      <c r="I106" s="6">
        <v>31179848</v>
      </c>
    </row>
    <row r="107" spans="1:9" ht="91.8" x14ac:dyDescent="0.3">
      <c r="A107" s="5" t="s">
        <v>165</v>
      </c>
      <c r="B107" s="3" t="s">
        <v>52</v>
      </c>
      <c r="C107" s="4" t="s">
        <v>166</v>
      </c>
      <c r="D107" s="6">
        <v>331500000</v>
      </c>
      <c r="E107" s="6">
        <v>0</v>
      </c>
      <c r="F107" s="8">
        <v>331500000</v>
      </c>
      <c r="G107" s="6">
        <v>0</v>
      </c>
      <c r="H107" s="6">
        <v>0</v>
      </c>
      <c r="I107" s="6">
        <v>0</v>
      </c>
    </row>
    <row r="108" spans="1:9" x14ac:dyDescent="0.3">
      <c r="A108" s="5" t="s">
        <v>0</v>
      </c>
      <c r="B108" s="3" t="s">
        <v>0</v>
      </c>
      <c r="C108" s="4" t="s">
        <v>0</v>
      </c>
      <c r="D108" s="6">
        <v>20233630507</v>
      </c>
      <c r="E108" s="6">
        <v>7638276979</v>
      </c>
      <c r="F108" s="8">
        <v>12595353528</v>
      </c>
      <c r="G108" s="6">
        <v>6245593533.1999998</v>
      </c>
      <c r="H108" s="6">
        <v>4649228175.1999998</v>
      </c>
      <c r="I108" s="6">
        <v>4253905466.1999998</v>
      </c>
    </row>
    <row r="109" spans="1:9" x14ac:dyDescent="0.3">
      <c r="A109" s="5" t="s">
        <v>0</v>
      </c>
      <c r="B109" s="3" t="s">
        <v>0</v>
      </c>
      <c r="C109" s="4" t="s">
        <v>0</v>
      </c>
      <c r="D109" s="64">
        <f t="shared" ref="D109:I109" si="0">+D107+D106+D105+D104+D103+D102+D101+D100+D99+D98+D97+D96+D95</f>
        <v>4475008473</v>
      </c>
      <c r="E109" s="64">
        <f t="shared" si="0"/>
        <v>257006872</v>
      </c>
      <c r="F109" s="64">
        <f t="shared" si="0"/>
        <v>4218001601</v>
      </c>
      <c r="G109" s="64">
        <f t="shared" si="0"/>
        <v>247647169</v>
      </c>
      <c r="H109" s="64">
        <f t="shared" si="0"/>
        <v>153970578</v>
      </c>
      <c r="I109" s="64">
        <f t="shared" si="0"/>
        <v>153970578</v>
      </c>
    </row>
    <row r="110" spans="1:9" ht="33.9" customHeight="1" x14ac:dyDescent="0.3"/>
  </sheetData>
  <autoFilter ref="A1:I109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C1" workbookViewId="0">
      <pane ySplit="2" topLeftCell="A12" activePane="bottomLeft" state="frozen"/>
      <selection pane="bottomLeft" activeCell="N16" sqref="N16"/>
    </sheetView>
  </sheetViews>
  <sheetFormatPr baseColWidth="10" defaultRowHeight="14.4" x14ac:dyDescent="0.3"/>
  <cols>
    <col min="1" max="1" width="21.5546875" customWidth="1"/>
    <col min="2" max="2" width="9.5546875" style="9" customWidth="1"/>
    <col min="3" max="3" width="27.5546875" customWidth="1"/>
    <col min="4" max="5" width="18.88671875" customWidth="1"/>
    <col min="6" max="6" width="18.88671875" style="9" customWidth="1"/>
    <col min="7" max="9" width="18.88671875" customWidth="1"/>
    <col min="10" max="10" width="0" hidden="1" customWidth="1"/>
    <col min="11" max="11" width="13" customWidth="1"/>
    <col min="12" max="12" width="16.77734375" bestFit="1" customWidth="1"/>
    <col min="13" max="13" width="15.109375" bestFit="1" customWidth="1"/>
    <col min="14" max="14" width="18.5546875" customWidth="1"/>
  </cols>
  <sheetData>
    <row r="1" spans="1:14" x14ac:dyDescent="0.3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7" t="s">
        <v>0</v>
      </c>
      <c r="G1" s="2" t="s">
        <v>0</v>
      </c>
      <c r="H1" s="2" t="s">
        <v>0</v>
      </c>
      <c r="I1" s="2" t="s">
        <v>0</v>
      </c>
    </row>
    <row r="2" spans="1:14" x14ac:dyDescent="0.3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5" t="s">
        <v>6</v>
      </c>
      <c r="G2" s="44" t="s">
        <v>7</v>
      </c>
      <c r="H2" s="44" t="s">
        <v>8</v>
      </c>
      <c r="I2" s="44" t="s">
        <v>9</v>
      </c>
      <c r="L2" t="s">
        <v>184</v>
      </c>
      <c r="M2" t="s">
        <v>201</v>
      </c>
      <c r="N2" t="s">
        <v>202</v>
      </c>
    </row>
    <row r="3" spans="1:14" ht="102" x14ac:dyDescent="0.3">
      <c r="A3" s="46" t="s">
        <v>155</v>
      </c>
      <c r="B3" s="47" t="s">
        <v>11</v>
      </c>
      <c r="C3" s="48" t="s">
        <v>156</v>
      </c>
      <c r="D3" s="49">
        <v>100000000</v>
      </c>
      <c r="E3" s="49">
        <v>0</v>
      </c>
      <c r="F3" s="50">
        <v>100000000</v>
      </c>
      <c r="G3" s="49">
        <v>0</v>
      </c>
      <c r="H3" s="49">
        <v>0</v>
      </c>
      <c r="I3" s="49">
        <v>0</v>
      </c>
      <c r="N3" s="70">
        <f>+F3</f>
        <v>100000000</v>
      </c>
    </row>
    <row r="4" spans="1:14" ht="102" x14ac:dyDescent="0.3">
      <c r="A4" s="46" t="s">
        <v>155</v>
      </c>
      <c r="B4" s="51" t="s">
        <v>52</v>
      </c>
      <c r="C4" s="48" t="s">
        <v>156</v>
      </c>
      <c r="D4" s="49">
        <v>500000000</v>
      </c>
      <c r="E4" s="49">
        <v>0</v>
      </c>
      <c r="F4" s="50">
        <v>500000000</v>
      </c>
      <c r="G4" s="49">
        <v>0</v>
      </c>
      <c r="H4" s="49">
        <v>0</v>
      </c>
      <c r="I4" s="49">
        <v>0</v>
      </c>
      <c r="N4" s="70">
        <f>+F4</f>
        <v>500000000</v>
      </c>
    </row>
    <row r="5" spans="1:14" ht="102" x14ac:dyDescent="0.3">
      <c r="A5" s="46" t="s">
        <v>157</v>
      </c>
      <c r="B5" s="47" t="s">
        <v>11</v>
      </c>
      <c r="C5" s="48" t="s">
        <v>158</v>
      </c>
      <c r="D5" s="49">
        <v>100000000</v>
      </c>
      <c r="E5" s="49">
        <v>0</v>
      </c>
      <c r="F5" s="50">
        <v>100000000</v>
      </c>
      <c r="G5" s="49">
        <v>0</v>
      </c>
      <c r="H5" s="49">
        <v>0</v>
      </c>
      <c r="I5" s="49">
        <v>0</v>
      </c>
      <c r="L5" s="70">
        <f>+F5</f>
        <v>100000000</v>
      </c>
    </row>
    <row r="6" spans="1:14" ht="102" x14ac:dyDescent="0.3">
      <c r="A6" s="46" t="s">
        <v>157</v>
      </c>
      <c r="B6" s="51" t="s">
        <v>52</v>
      </c>
      <c r="C6" s="48" t="s">
        <v>158</v>
      </c>
      <c r="D6" s="49">
        <v>250000000</v>
      </c>
      <c r="E6" s="49">
        <v>0</v>
      </c>
      <c r="F6" s="50">
        <v>250000000</v>
      </c>
      <c r="G6" s="49">
        <v>0</v>
      </c>
      <c r="H6" s="49">
        <v>0</v>
      </c>
      <c r="I6" s="49">
        <v>0</v>
      </c>
      <c r="L6" s="70">
        <f>+F6</f>
        <v>250000000</v>
      </c>
    </row>
    <row r="7" spans="1:14" ht="102" x14ac:dyDescent="0.3">
      <c r="A7" s="52" t="s">
        <v>159</v>
      </c>
      <c r="B7" s="53" t="s">
        <v>11</v>
      </c>
      <c r="C7" s="54" t="s">
        <v>160</v>
      </c>
      <c r="D7" s="55">
        <v>150000000</v>
      </c>
      <c r="E7" s="55">
        <v>148615448</v>
      </c>
      <c r="F7" s="56">
        <v>1384552</v>
      </c>
      <c r="G7" s="55">
        <v>148615448</v>
      </c>
      <c r="H7" s="55">
        <v>102082632</v>
      </c>
      <c r="I7" s="55">
        <v>102082632</v>
      </c>
    </row>
    <row r="8" spans="1:14" ht="102" x14ac:dyDescent="0.3">
      <c r="A8" s="52" t="s">
        <v>159</v>
      </c>
      <c r="B8" s="57" t="s">
        <v>52</v>
      </c>
      <c r="C8" s="54" t="s">
        <v>160</v>
      </c>
      <c r="D8" s="55">
        <v>973508473</v>
      </c>
      <c r="E8" s="55">
        <v>32102070</v>
      </c>
      <c r="F8" s="56">
        <v>941406403</v>
      </c>
      <c r="G8" s="55">
        <v>32102070</v>
      </c>
      <c r="H8" s="55">
        <v>20708098</v>
      </c>
      <c r="I8" s="55">
        <v>20708098</v>
      </c>
      <c r="N8" s="70">
        <f>+F8+F7</f>
        <v>942790955</v>
      </c>
    </row>
    <row r="9" spans="1:14" ht="91.8" x14ac:dyDescent="0.3">
      <c r="A9" s="46" t="s">
        <v>161</v>
      </c>
      <c r="B9" s="47" t="s">
        <v>11</v>
      </c>
      <c r="C9" s="48" t="s">
        <v>162</v>
      </c>
      <c r="D9" s="49">
        <v>256500000</v>
      </c>
      <c r="E9" s="49">
        <v>0</v>
      </c>
      <c r="F9" s="50">
        <v>256500000</v>
      </c>
      <c r="G9" s="49">
        <v>0</v>
      </c>
      <c r="H9" s="49">
        <v>0</v>
      </c>
      <c r="I9" s="49">
        <v>0</v>
      </c>
      <c r="M9" s="70">
        <f>+F9+F10</f>
        <v>259783527</v>
      </c>
    </row>
    <row r="10" spans="1:14" ht="91.8" x14ac:dyDescent="0.3">
      <c r="A10" s="46" t="s">
        <v>161</v>
      </c>
      <c r="B10" s="51" t="s">
        <v>52</v>
      </c>
      <c r="C10" s="48" t="s">
        <v>162</v>
      </c>
      <c r="D10" s="49">
        <v>3283527</v>
      </c>
      <c r="E10" s="49">
        <v>0</v>
      </c>
      <c r="F10" s="50">
        <v>3283527</v>
      </c>
      <c r="G10" s="49">
        <v>0</v>
      </c>
      <c r="H10" s="49">
        <v>0</v>
      </c>
      <c r="I10" s="49">
        <v>0</v>
      </c>
    </row>
    <row r="11" spans="1:14" ht="91.8" x14ac:dyDescent="0.3">
      <c r="A11" s="46" t="s">
        <v>161</v>
      </c>
      <c r="B11" s="51" t="s">
        <v>52</v>
      </c>
      <c r="C11" s="48" t="s">
        <v>162</v>
      </c>
      <c r="D11" s="49">
        <v>746716473</v>
      </c>
      <c r="E11" s="49">
        <v>0</v>
      </c>
      <c r="F11" s="50">
        <v>746716473</v>
      </c>
      <c r="G11" s="49">
        <v>0</v>
      </c>
      <c r="H11" s="49">
        <v>0</v>
      </c>
      <c r="I11" s="49">
        <v>0</v>
      </c>
      <c r="N11" s="70">
        <f>+F11</f>
        <v>746716473</v>
      </c>
    </row>
    <row r="12" spans="1:14" ht="71.400000000000006" x14ac:dyDescent="0.3">
      <c r="A12" s="46" t="s">
        <v>163</v>
      </c>
      <c r="B12" s="47" t="s">
        <v>11</v>
      </c>
      <c r="C12" s="48" t="s">
        <v>164</v>
      </c>
      <c r="D12" s="49">
        <v>200000000</v>
      </c>
      <c r="E12" s="49">
        <v>0</v>
      </c>
      <c r="F12" s="50">
        <v>200000000</v>
      </c>
      <c r="G12" s="49">
        <v>0</v>
      </c>
      <c r="H12" s="49">
        <v>0</v>
      </c>
      <c r="I12" s="49">
        <v>0</v>
      </c>
      <c r="L12" s="70">
        <f>+F12</f>
        <v>200000000</v>
      </c>
    </row>
    <row r="13" spans="1:14" ht="71.400000000000006" x14ac:dyDescent="0.3">
      <c r="A13" s="46" t="s">
        <v>163</v>
      </c>
      <c r="B13" s="51" t="s">
        <v>52</v>
      </c>
      <c r="C13" s="48" t="s">
        <v>164</v>
      </c>
      <c r="D13" s="49">
        <v>700000000</v>
      </c>
      <c r="E13" s="49">
        <v>0</v>
      </c>
      <c r="F13" s="50">
        <v>700000000</v>
      </c>
      <c r="G13" s="49">
        <v>0</v>
      </c>
      <c r="H13" s="49">
        <v>0</v>
      </c>
      <c r="I13" s="49">
        <v>0</v>
      </c>
      <c r="N13" s="70">
        <f>+F13</f>
        <v>700000000</v>
      </c>
    </row>
    <row r="14" spans="1:14" ht="91.8" x14ac:dyDescent="0.3">
      <c r="A14" s="52" t="s">
        <v>165</v>
      </c>
      <c r="B14" s="53" t="s">
        <v>11</v>
      </c>
      <c r="C14" s="54" t="s">
        <v>166</v>
      </c>
      <c r="D14" s="55">
        <v>163500000</v>
      </c>
      <c r="E14" s="55">
        <v>76289354</v>
      </c>
      <c r="F14" s="56">
        <v>87210646</v>
      </c>
      <c r="G14" s="55">
        <v>66929651</v>
      </c>
      <c r="H14" s="55">
        <v>31179848</v>
      </c>
      <c r="I14" s="55">
        <v>31179848</v>
      </c>
      <c r="L14" s="70"/>
      <c r="M14" s="70">
        <f>+F14+F15</f>
        <v>418710646</v>
      </c>
    </row>
    <row r="15" spans="1:14" ht="91.8" x14ac:dyDescent="0.3">
      <c r="A15" s="46" t="s">
        <v>165</v>
      </c>
      <c r="B15" s="51" t="s">
        <v>52</v>
      </c>
      <c r="C15" s="48" t="s">
        <v>166</v>
      </c>
      <c r="D15" s="49">
        <v>331500000</v>
      </c>
      <c r="E15" s="49">
        <v>0</v>
      </c>
      <c r="F15" s="50">
        <v>331500000</v>
      </c>
      <c r="G15" s="49">
        <v>0</v>
      </c>
      <c r="H15" s="49">
        <v>0</v>
      </c>
      <c r="I15" s="49">
        <v>0</v>
      </c>
    </row>
    <row r="16" spans="1:14" x14ac:dyDescent="0.3">
      <c r="A16" s="58" t="s">
        <v>0</v>
      </c>
      <c r="B16" s="59" t="s">
        <v>0</v>
      </c>
      <c r="C16" s="60" t="s">
        <v>0</v>
      </c>
      <c r="D16" s="61">
        <f>SUM(D3:D15)</f>
        <v>4475008473</v>
      </c>
      <c r="E16" s="61">
        <f t="shared" ref="E16:I16" si="0">SUM(E3:E15)</f>
        <v>257006872</v>
      </c>
      <c r="F16" s="61">
        <f t="shared" si="0"/>
        <v>4218001601</v>
      </c>
      <c r="G16" s="61">
        <f t="shared" si="0"/>
        <v>247647169</v>
      </c>
      <c r="H16" s="61">
        <f t="shared" si="0"/>
        <v>153970578</v>
      </c>
      <c r="I16" s="61">
        <f t="shared" si="0"/>
        <v>153970578</v>
      </c>
      <c r="L16" s="61">
        <f t="shared" ref="L16:N16" si="1">SUM(L3:L15)</f>
        <v>550000000</v>
      </c>
      <c r="M16" s="61">
        <f t="shared" si="1"/>
        <v>678494173</v>
      </c>
      <c r="N16" s="61">
        <f t="shared" si="1"/>
        <v>2989507428</v>
      </c>
    </row>
    <row r="17" spans="1:14" x14ac:dyDescent="0.3">
      <c r="A17" s="39" t="s">
        <v>0</v>
      </c>
      <c r="B17" s="40" t="s">
        <v>0</v>
      </c>
      <c r="C17" s="41" t="s">
        <v>0</v>
      </c>
      <c r="D17" s="42" t="s">
        <v>0</v>
      </c>
      <c r="E17" s="42" t="s">
        <v>0</v>
      </c>
      <c r="F17" s="43" t="s">
        <v>0</v>
      </c>
      <c r="G17" s="42" t="s">
        <v>0</v>
      </c>
      <c r="H17" s="42" t="s">
        <v>0</v>
      </c>
      <c r="I17" s="42" t="s">
        <v>0</v>
      </c>
      <c r="N17" s="70"/>
    </row>
    <row r="18" spans="1:14" ht="33.9" customHeight="1" x14ac:dyDescent="0.3">
      <c r="L18" s="70">
        <f>+L16+M16+N16</f>
        <v>4218001601</v>
      </c>
    </row>
    <row r="19" spans="1:14" x14ac:dyDescent="0.3">
      <c r="L19" s="70">
        <f>+L18-F16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workbookViewId="0">
      <selection activeCell="C16" sqref="C16"/>
    </sheetView>
  </sheetViews>
  <sheetFormatPr baseColWidth="10" defaultRowHeight="14.4" x14ac:dyDescent="0.3"/>
  <cols>
    <col min="2" max="2" width="66.21875" customWidth="1"/>
    <col min="3" max="3" width="27.88671875" customWidth="1"/>
    <col min="5" max="5" width="14.77734375" bestFit="1" customWidth="1"/>
  </cols>
  <sheetData>
    <row r="1" spans="2:5" ht="15" thickBot="1" x14ac:dyDescent="0.35"/>
    <row r="2" spans="2:5" ht="35.4" customHeight="1" thickBot="1" x14ac:dyDescent="0.35">
      <c r="B2" s="84" t="s">
        <v>182</v>
      </c>
      <c r="C2" s="84"/>
    </row>
    <row r="3" spans="2:5" ht="28.8" customHeight="1" thickBot="1" x14ac:dyDescent="0.35">
      <c r="B3" s="85" t="s">
        <v>174</v>
      </c>
      <c r="C3" s="86">
        <v>4475008473</v>
      </c>
    </row>
    <row r="4" spans="2:5" ht="28.8" customHeight="1" thickBot="1" x14ac:dyDescent="0.35">
      <c r="B4" s="85" t="s">
        <v>175</v>
      </c>
      <c r="C4" s="86">
        <v>247647169</v>
      </c>
    </row>
    <row r="5" spans="2:5" ht="42.6" customHeight="1" thickBot="1" x14ac:dyDescent="0.35">
      <c r="B5" s="85" t="s">
        <v>176</v>
      </c>
      <c r="C5" s="87">
        <v>5.5300000000000002E-2</v>
      </c>
    </row>
    <row r="6" spans="2:5" ht="37.200000000000003" customHeight="1" thickBot="1" x14ac:dyDescent="0.35">
      <c r="B6" s="85" t="s">
        <v>177</v>
      </c>
      <c r="C6" s="86">
        <v>153970578</v>
      </c>
      <c r="E6" s="70"/>
    </row>
    <row r="7" spans="2:5" ht="29.4" customHeight="1" thickBot="1" x14ac:dyDescent="0.35">
      <c r="B7" s="85" t="s">
        <v>178</v>
      </c>
      <c r="C7" s="87">
        <v>3.44E-2</v>
      </c>
    </row>
    <row r="8" spans="2:5" ht="38.4" customHeight="1" thickBot="1" x14ac:dyDescent="0.35">
      <c r="B8" s="85" t="s">
        <v>179</v>
      </c>
      <c r="C8" s="86">
        <v>4218001601</v>
      </c>
    </row>
    <row r="9" spans="2:5" ht="27" customHeight="1" thickBot="1" x14ac:dyDescent="0.35">
      <c r="B9" s="85" t="s">
        <v>180</v>
      </c>
      <c r="C9" s="87">
        <v>0.9425</v>
      </c>
    </row>
    <row r="10" spans="2:5" ht="55.8" customHeight="1" thickBot="1" x14ac:dyDescent="0.35">
      <c r="B10" s="85" t="s">
        <v>181</v>
      </c>
      <c r="C10" s="86">
        <v>2879325426</v>
      </c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tabSelected="1" topLeftCell="A10" workbookViewId="0">
      <selection activeCell="D20" sqref="D20"/>
    </sheetView>
  </sheetViews>
  <sheetFormatPr baseColWidth="10" defaultRowHeight="14.4" x14ac:dyDescent="0.3"/>
  <cols>
    <col min="2" max="2" width="48.44140625" customWidth="1"/>
    <col min="3" max="3" width="18.88671875" customWidth="1"/>
    <col min="4" max="4" width="22" customWidth="1"/>
    <col min="5" max="5" width="20.109375" customWidth="1"/>
    <col min="7" max="7" width="12.6640625" bestFit="1" customWidth="1"/>
  </cols>
  <sheetData>
    <row r="2" spans="2:7" ht="36.6" customHeight="1" x14ac:dyDescent="0.3">
      <c r="B2" s="74" t="s">
        <v>197</v>
      </c>
      <c r="C2" s="75"/>
      <c r="D2" s="75"/>
      <c r="E2" s="76"/>
    </row>
    <row r="3" spans="2:7" ht="18" thickBot="1" x14ac:dyDescent="0.35">
      <c r="B3" s="72" t="s">
        <v>183</v>
      </c>
      <c r="C3" s="73" t="s">
        <v>184</v>
      </c>
      <c r="D3" s="73" t="s">
        <v>185</v>
      </c>
      <c r="E3" s="73" t="s">
        <v>186</v>
      </c>
    </row>
    <row r="4" spans="2:7" ht="44.4" customHeight="1" thickBot="1" x14ac:dyDescent="0.35">
      <c r="B4" s="62" t="s">
        <v>187</v>
      </c>
      <c r="C4" s="67">
        <v>4218001601</v>
      </c>
      <c r="D4" s="67">
        <f>+C4-C5</f>
        <v>4218001601</v>
      </c>
      <c r="E4" s="67">
        <f>+D4-D5</f>
        <v>3374401280.8000002</v>
      </c>
    </row>
    <row r="5" spans="2:7" ht="45" customHeight="1" thickBot="1" x14ac:dyDescent="0.35">
      <c r="B5" s="62" t="s">
        <v>188</v>
      </c>
      <c r="C5" s="67">
        <v>0</v>
      </c>
      <c r="D5" s="67">
        <f>+C4*0.2</f>
        <v>843600320.20000005</v>
      </c>
      <c r="E5" s="67">
        <f>+E4*0.3</f>
        <v>1012320384.24</v>
      </c>
      <c r="G5" s="68"/>
    </row>
    <row r="6" spans="2:7" ht="46.2" customHeight="1" thickBot="1" x14ac:dyDescent="0.35">
      <c r="B6" s="62" t="s">
        <v>189</v>
      </c>
      <c r="C6" s="69">
        <v>0</v>
      </c>
      <c r="D6" s="69">
        <v>0.2</v>
      </c>
      <c r="E6" s="69">
        <v>0.3</v>
      </c>
    </row>
    <row r="7" spans="2:7" ht="41.4" customHeight="1" thickBot="1" x14ac:dyDescent="0.35">
      <c r="B7" s="62" t="s">
        <v>190</v>
      </c>
      <c r="C7" s="67">
        <v>0</v>
      </c>
      <c r="D7" s="67">
        <f>+C5</f>
        <v>0</v>
      </c>
      <c r="E7" s="67">
        <f>+D5</f>
        <v>843600320.20000005</v>
      </c>
    </row>
    <row r="8" spans="2:7" ht="48" customHeight="1" thickBot="1" x14ac:dyDescent="0.35">
      <c r="B8" s="62" t="s">
        <v>191</v>
      </c>
      <c r="C8" s="69">
        <v>0</v>
      </c>
      <c r="D8" s="69">
        <v>0</v>
      </c>
      <c r="E8" s="69">
        <v>0.2</v>
      </c>
    </row>
    <row r="9" spans="2:7" ht="54" customHeight="1" thickBot="1" x14ac:dyDescent="0.35">
      <c r="B9" s="62" t="s">
        <v>179</v>
      </c>
      <c r="C9" s="67">
        <f>+C4-C5</f>
        <v>4218001601</v>
      </c>
      <c r="D9" s="67">
        <f>+D4-D5</f>
        <v>3374401280.8000002</v>
      </c>
      <c r="E9" s="67">
        <f>+E4-E5</f>
        <v>2362080896.5600004</v>
      </c>
    </row>
    <row r="10" spans="2:7" ht="38.4" customHeight="1" thickBot="1" x14ac:dyDescent="0.35">
      <c r="B10" s="62" t="s">
        <v>180</v>
      </c>
      <c r="C10" s="89">
        <v>1</v>
      </c>
      <c r="D10" s="89">
        <v>0.8</v>
      </c>
      <c r="E10" s="89">
        <v>0.7</v>
      </c>
    </row>
    <row r="11" spans="2:7" ht="38.4" customHeight="1" thickBot="1" x14ac:dyDescent="0.35">
      <c r="B11" s="62"/>
      <c r="C11" s="89"/>
      <c r="D11" s="89"/>
      <c r="E11" s="89"/>
    </row>
    <row r="12" spans="2:7" ht="24" customHeight="1" x14ac:dyDescent="0.3">
      <c r="B12" s="74" t="s">
        <v>197</v>
      </c>
      <c r="C12" s="75"/>
      <c r="D12" s="75"/>
      <c r="E12" s="76"/>
    </row>
    <row r="13" spans="2:7" ht="24.6" customHeight="1" thickBot="1" x14ac:dyDescent="0.35">
      <c r="B13" s="72" t="s">
        <v>183</v>
      </c>
      <c r="C13" s="73" t="s">
        <v>184</v>
      </c>
      <c r="D13" s="73" t="s">
        <v>185</v>
      </c>
      <c r="E13" s="73" t="s">
        <v>186</v>
      </c>
    </row>
    <row r="14" spans="2:7" ht="61.8" customHeight="1" thickBot="1" x14ac:dyDescent="0.35">
      <c r="B14" s="62" t="s">
        <v>192</v>
      </c>
      <c r="C14" s="67">
        <v>2879325426</v>
      </c>
      <c r="D14" s="67">
        <f>+C14</f>
        <v>2879325426</v>
      </c>
      <c r="E14" s="67">
        <f>+D14-D15</f>
        <v>2303460340.8000002</v>
      </c>
    </row>
    <row r="15" spans="2:7" ht="43.2" customHeight="1" thickBot="1" x14ac:dyDescent="0.35">
      <c r="B15" s="62" t="s">
        <v>193</v>
      </c>
      <c r="C15" s="88">
        <v>0</v>
      </c>
      <c r="D15" s="67">
        <f>+C14*0.2</f>
        <v>575865085.20000005</v>
      </c>
      <c r="E15" s="67">
        <f>+E14*0.3</f>
        <v>691038102.24000001</v>
      </c>
    </row>
    <row r="16" spans="2:7" ht="39" customHeight="1" thickBot="1" x14ac:dyDescent="0.35">
      <c r="B16" s="62" t="s">
        <v>194</v>
      </c>
      <c r="C16" s="69">
        <v>0</v>
      </c>
      <c r="D16" s="89">
        <v>0.2</v>
      </c>
      <c r="E16" s="89">
        <v>0.3</v>
      </c>
    </row>
    <row r="17" spans="2:5" ht="40.200000000000003" customHeight="1" thickBot="1" x14ac:dyDescent="0.35">
      <c r="B17" s="62" t="s">
        <v>195</v>
      </c>
      <c r="C17" s="63">
        <v>0</v>
      </c>
      <c r="D17" s="63">
        <v>0</v>
      </c>
      <c r="E17" s="67">
        <f>+D15</f>
        <v>575865085.20000005</v>
      </c>
    </row>
    <row r="18" spans="2:5" ht="42.6" customHeight="1" thickBot="1" x14ac:dyDescent="0.35">
      <c r="B18" s="62" t="s">
        <v>196</v>
      </c>
      <c r="C18" s="69">
        <v>0</v>
      </c>
      <c r="D18" s="69">
        <v>0</v>
      </c>
      <c r="E18" s="69">
        <v>0.2</v>
      </c>
    </row>
    <row r="20" spans="2:5" ht="28.8" customHeight="1" x14ac:dyDescent="0.3">
      <c r="B20" s="90" t="s">
        <v>210</v>
      </c>
      <c r="C20" s="90"/>
    </row>
  </sheetData>
  <mergeCells count="3">
    <mergeCell ref="B2:E2"/>
    <mergeCell ref="B12:E12"/>
    <mergeCell ref="B20:C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C14" sqref="C14"/>
    </sheetView>
  </sheetViews>
  <sheetFormatPr baseColWidth="10" defaultRowHeight="14.4" x14ac:dyDescent="0.3"/>
  <cols>
    <col min="2" max="2" width="35.33203125" customWidth="1"/>
    <col min="3" max="3" width="23.33203125" customWidth="1"/>
    <col min="4" max="4" width="27.33203125" customWidth="1"/>
  </cols>
  <sheetData>
    <row r="1" spans="2:4" ht="15" thickBot="1" x14ac:dyDescent="0.35"/>
    <row r="2" spans="2:4" ht="73.8" customHeight="1" thickBot="1" x14ac:dyDescent="0.35">
      <c r="B2" s="80" t="s">
        <v>198</v>
      </c>
      <c r="C2" s="77"/>
      <c r="D2" s="78"/>
    </row>
    <row r="3" spans="2:4" ht="61.8" customHeight="1" thickBot="1" x14ac:dyDescent="0.35">
      <c r="B3" s="81" t="s">
        <v>209</v>
      </c>
      <c r="C3" s="79" t="s">
        <v>199</v>
      </c>
      <c r="D3" s="71" t="s">
        <v>200</v>
      </c>
    </row>
    <row r="4" spans="2:4" ht="60.6" customHeight="1" thickBot="1" x14ac:dyDescent="0.35">
      <c r="B4" s="82" t="s">
        <v>203</v>
      </c>
      <c r="C4" s="82" t="s">
        <v>205</v>
      </c>
      <c r="D4" s="83" t="s">
        <v>204</v>
      </c>
    </row>
    <row r="5" spans="2:4" ht="16.2" hidden="1" thickBot="1" x14ac:dyDescent="0.35">
      <c r="B5" s="65"/>
      <c r="C5" s="65"/>
      <c r="D5" s="66"/>
    </row>
    <row r="6" spans="2:4" ht="16.2" hidden="1" thickBot="1" x14ac:dyDescent="0.35">
      <c r="B6" s="65"/>
      <c r="C6" s="65"/>
      <c r="D6" s="66"/>
    </row>
    <row r="7" spans="2:4" ht="16.2" hidden="1" thickBot="1" x14ac:dyDescent="0.35">
      <c r="B7" s="65"/>
      <c r="C7" s="65"/>
      <c r="D7" s="66"/>
    </row>
    <row r="8" spans="2:4" ht="96" customHeight="1" thickBot="1" x14ac:dyDescent="0.35">
      <c r="B8" s="82" t="s">
        <v>206</v>
      </c>
      <c r="C8" s="82" t="s">
        <v>207</v>
      </c>
      <c r="D8" s="82" t="s">
        <v>208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REP_EPG034_EjecucionPresupuesta</vt:lpstr>
      <vt:lpstr>Presupuesto Inversión</vt:lpstr>
      <vt:lpstr>Hoja1</vt:lpstr>
      <vt:lpstr>Hoja2</vt:lpstr>
      <vt:lpstr>Hoja3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 DESP</dc:creator>
  <cp:lastModifiedBy>lilianamogollon</cp:lastModifiedBy>
  <dcterms:created xsi:type="dcterms:W3CDTF">2021-06-03T22:48:28Z</dcterms:created>
  <dcterms:modified xsi:type="dcterms:W3CDTF">2021-06-17T12:40:06Z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